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t Log" sheetId="1" state="visible" r:id="rId3"/>
    <sheet name="Dashboard" sheetId="2" state="visible" r:id="rId4"/>
    <sheet name="Monthly P&amp;L" sheetId="3" state="visible" r:id="rId5"/>
    <sheet name="How to Us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<sst xmlns="http://schemas.openxmlformats.org/spreadsheetml/2006/main" count="165" uniqueCount="140">
  <si>
    <t xml:space="preserve">PUNTLAB — BETTING TRACKER</t>
  </si>
  <si>
    <t xml:space="preserve">thepuntlab.com  |  Smarter Betting Through Better Data</t>
  </si>
  <si>
    <t xml:space="preserve">#</t>
  </si>
  <si>
    <t xml:space="preserve">Date</t>
  </si>
  <si>
    <t xml:space="preserve">Sport</t>
  </si>
  <si>
    <t xml:space="preserve">Event</t>
  </si>
  <si>
    <t xml:space="preserve">Selection</t>
  </si>
  <si>
    <t xml:space="preserve">Market</t>
  </si>
  <si>
    <t xml:space="preserve">Odds</t>
  </si>
  <si>
    <t xml:space="preserve">Stake ($)</t>
  </si>
  <si>
    <t xml:space="preserve">Result</t>
  </si>
  <si>
    <t xml:space="preserve">Return ($)</t>
  </si>
  <si>
    <t xml:space="preserve">Profit/Loss ($)</t>
  </si>
  <si>
    <t xml:space="preserve">Running P&amp;L ($)</t>
  </si>
  <si>
    <t xml:space="preserve">ROI %</t>
  </si>
  <si>
    <t xml:space="preserve">CLV</t>
  </si>
  <si>
    <t xml:space="preserve">Notes</t>
  </si>
  <si>
    <t xml:space="preserve">Football</t>
  </si>
  <si>
    <t xml:space="preserve">Arsenal vs Chelsea</t>
  </si>
  <si>
    <t xml:space="preserve">Arsenal Win</t>
  </si>
  <si>
    <t xml:space="preserve">H2H</t>
  </si>
  <si>
    <t xml:space="preserve">Win</t>
  </si>
  <si>
    <t xml:space="preserve">Odds moved from 1.90</t>
  </si>
  <si>
    <t xml:space="preserve">Liverpool vs Man Utd</t>
  </si>
  <si>
    <t xml:space="preserve">Over 2.5 Goals</t>
  </si>
  <si>
    <t xml:space="preserve">Over/Under</t>
  </si>
  <si>
    <t xml:space="preserve">Strong xG data</t>
  </si>
  <si>
    <t xml:space="preserve">Racing</t>
  </si>
  <si>
    <t xml:space="preserve">Flemington R5</t>
  </si>
  <si>
    <t xml:space="preserve">Horse #3 (Ironclad)</t>
  </si>
  <si>
    <t xml:space="preserve">Loss</t>
  </si>
  <si>
    <t xml:space="preserve">Speed map looked good</t>
  </si>
  <si>
    <t xml:space="preserve">NBA</t>
  </si>
  <si>
    <t xml:space="preserve">Lakers vs Celtics</t>
  </si>
  <si>
    <t xml:space="preserve">Celtics -4.5</t>
  </si>
  <si>
    <t xml:space="preserve">Spread</t>
  </si>
  <si>
    <t xml:space="preserve">CLV positive</t>
  </si>
  <si>
    <t xml:space="preserve">Juventus vs AC Milan</t>
  </si>
  <si>
    <t xml:space="preserve">BTTS Yes</t>
  </si>
  <si>
    <t xml:space="preserve">BTTS</t>
  </si>
  <si>
    <t xml:space="preserve">PERFORMANCE DASHBOARD</t>
  </si>
  <si>
    <t xml:space="preserve">Auto-calculated from your Bet Log</t>
  </si>
  <si>
    <t xml:space="preserve">OVERALL PERFORMANCE</t>
  </si>
  <si>
    <t xml:space="preserve">WIN / LOSS BREAKDOWN</t>
  </si>
  <si>
    <t xml:space="preserve">BANKROLL SETTINGS</t>
  </si>
  <si>
    <t xml:space="preserve">Total Bets</t>
  </si>
  <si>
    <t xml:space="preserve">Wins</t>
  </si>
  <si>
    <t xml:space="preserve">Starting Bankroll</t>
  </si>
  <si>
    <t xml:space="preserve">Total Staked</t>
  </si>
  <si>
    <t xml:space="preserve">Losses</t>
  </si>
  <si>
    <t xml:space="preserve">Current Bankroll</t>
  </si>
  <si>
    <t xml:space="preserve">Total Return</t>
  </si>
  <si>
    <t xml:space="preserve">Pushes / Voids</t>
  </si>
  <si>
    <t xml:space="preserve">Bankroll Growth</t>
  </si>
  <si>
    <t xml:space="preserve">Net Profit/Loss</t>
  </si>
  <si>
    <t xml:space="preserve">Win Rate</t>
  </si>
  <si>
    <t xml:space="preserve">ROI</t>
  </si>
  <si>
    <t xml:space="preserve">Best Win ($)</t>
  </si>
  <si>
    <t xml:space="preserve">Max Drawdown ($)</t>
  </si>
  <si>
    <t xml:space="preserve">Avg Stake</t>
  </si>
  <si>
    <t xml:space="preserve">Worst Loss ($)</t>
  </si>
  <si>
    <t xml:space="preserve">Bets This Month</t>
  </si>
  <si>
    <t xml:space="preserve">Avg Odds</t>
  </si>
  <si>
    <t xml:space="preserve">Current Streak</t>
  </si>
  <si>
    <t xml:space="preserve">P&amp;L This Month</t>
  </si>
  <si>
    <t xml:space="preserve">PERFORMANCE BY SPORT</t>
  </si>
  <si>
    <t xml:space="preserve">PERFORMANCE BY MARKET</t>
  </si>
  <si>
    <t xml:space="preserve">Bets</t>
  </si>
  <si>
    <t xml:space="preserve">P&amp;L ($)</t>
  </si>
  <si>
    <t xml:space="preserve">NFL</t>
  </si>
  <si>
    <t xml:space="preserve">NHL</t>
  </si>
  <si>
    <t xml:space="preserve">1X2</t>
  </si>
  <si>
    <t xml:space="preserve">MLB</t>
  </si>
  <si>
    <t xml:space="preserve">Handicap</t>
  </si>
  <si>
    <t xml:space="preserve">NRL</t>
  </si>
  <si>
    <t xml:space="preserve">Line</t>
  </si>
  <si>
    <t xml:space="preserve">AFL</t>
  </si>
  <si>
    <t xml:space="preserve">Player Prop</t>
  </si>
  <si>
    <t xml:space="preserve">Cricket</t>
  </si>
  <si>
    <t xml:space="preserve">Futures</t>
  </si>
  <si>
    <t xml:space="preserve">Tennis</t>
  </si>
  <si>
    <t xml:space="preserve">Other</t>
  </si>
  <si>
    <t xml:space="preserve">MMA</t>
  </si>
  <si>
    <t xml:space="preserve">All metrics auto-update as you log bets. Enter your Starting Bankroll in cell I6 to track growth.  |  thepuntlab.com</t>
  </si>
  <si>
    <t xml:space="preserve">MONTHLY PERFORMANCE</t>
  </si>
  <si>
    <t xml:space="preserve">Track your progress month by month</t>
  </si>
  <si>
    <t xml:space="preserve">Month</t>
  </si>
  <si>
    <t xml:space="preserve">Staked ($)</t>
  </si>
  <si>
    <t xml:space="preserve">Cumulative P&amp;L ($)</t>
  </si>
  <si>
    <t xml:space="preserve">Jan 2026</t>
  </si>
  <si>
    <t xml:space="preserve">Feb 2026</t>
  </si>
  <si>
    <t xml:space="preserve">Mar 2026</t>
  </si>
  <si>
    <t xml:space="preserve">Apr 2026</t>
  </si>
  <si>
    <t xml:space="preserve">May 2026</t>
  </si>
  <si>
    <t xml:space="preserve">Jun 2026</t>
  </si>
  <si>
    <t xml:space="preserve">Jul 2026</t>
  </si>
  <si>
    <t xml:space="preserve">Aug 2026</t>
  </si>
  <si>
    <t xml:space="preserve">Sep 2026</t>
  </si>
  <si>
    <t xml:space="preserve">Oct 2026</t>
  </si>
  <si>
    <t xml:space="preserve">Nov 2026</t>
  </si>
  <si>
    <t xml:space="preserve">Dec 2026</t>
  </si>
  <si>
    <t xml:space="preserve">Jan 2027</t>
  </si>
  <si>
    <t xml:space="preserve">Feb 2027</t>
  </si>
  <si>
    <t xml:space="preserve">Mar 2027</t>
  </si>
  <si>
    <t xml:space="preserve">Apr 2027</t>
  </si>
  <si>
    <t xml:space="preserve">May 2027</t>
  </si>
  <si>
    <t xml:space="preserve">Jun 2027</t>
  </si>
  <si>
    <t xml:space="preserve">Jul 2027</t>
  </si>
  <si>
    <t xml:space="preserve">Aug 2027</t>
  </si>
  <si>
    <t xml:space="preserve">Sep 2027</t>
  </si>
  <si>
    <t xml:space="preserve">Oct 2027</t>
  </si>
  <si>
    <t xml:space="preserve">Nov 2027</t>
  </si>
  <si>
    <t xml:space="preserve">Dec 2027</t>
  </si>
  <si>
    <t xml:space="preserve">TIP: At the end of each month, fill in Bets, Staked, P&amp;L and Win Rate from your Dashboard. ROI and Cumulative P&amp;L calculate automatically.</t>
  </si>
  <si>
    <t xml:space="preserve">HOW TO USE THIS TRACKER</t>
  </si>
  <si>
    <t xml:space="preserve">thepuntlab.com</t>
  </si>
  <si>
    <t xml:space="preserve">GETTING STARTED</t>
  </si>
  <si>
    <t xml:space="preserve">1. Go to the Dashboard tab and enter your Starting Bankroll in cell I6.</t>
  </si>
  <si>
    <t xml:space="preserve">2. Switch to the Bet Log tab — this is where you record every bet.</t>
  </si>
  <si>
    <t xml:space="preserve">3. Use the dropdown menus for Sport, Market, and Result columns.</t>
  </si>
  <si>
    <t xml:space="preserve">4. Everything else (Return, P&amp;L, Running P&amp;L, ROI) calculates automatically.</t>
  </si>
  <si>
    <t xml:space="preserve">COLUMNS EXPLAINED</t>
  </si>
  <si>
    <t xml:space="preserve">Odds — Enter decimal odds only (e.g. 2.50, not 5/2 or +150).</t>
  </si>
  <si>
    <t xml:space="preserve">Stake — The amount wagered in dollars.</t>
  </si>
  <si>
    <t xml:space="preserve">Result — Win, Loss, Push (stake returned), or Void (cancelled).</t>
  </si>
  <si>
    <t xml:space="preserve">Return — Auto-calculated. Win = Odds × Stake. Push/Void = Stake back.</t>
  </si>
  <si>
    <t xml:space="preserve">Running P&amp;L — Your cumulative profit/loss after each bet.</t>
  </si>
  <si>
    <t xml:space="preserve">ROI — Cumulative return on investment (profit ÷ total staked).</t>
  </si>
  <si>
    <t xml:space="preserve">CLV — Closing Line Value. Enter the closing odds to track your edge.</t>
  </si>
  <si>
    <t xml:space="preserve">DASHBOARD</t>
  </si>
  <si>
    <t xml:space="preserve">Everything on the Dashboard auto-updates. No manual entry needed.</t>
  </si>
  <si>
    <t xml:space="preserve">Performance by Sport and Market shows where your edge is (and isn't).</t>
  </si>
  <si>
    <t xml:space="preserve">MONTHLY P&amp;L</t>
  </si>
  <si>
    <t xml:space="preserve">At the end of each month, transfer your totals from the Dashboard.</t>
  </si>
  <si>
    <t xml:space="preserve">ROI and Cumulative P&amp;L calculate automatically.</t>
  </si>
  <si>
    <t xml:space="preserve">PRO TIPS</t>
  </si>
  <si>
    <t xml:space="preserve">• Track CLV (closing odds) — it's the #1 indicator of long-term skill.</t>
  </si>
  <si>
    <t xml:space="preserve">• Don't judge results until you have 500+ bets. Variance is brutal.</t>
  </si>
  <si>
    <t xml:space="preserve">• Use the Notes column to record your reasoning. Review monthly.</t>
  </si>
  <si>
    <t xml:space="preserve">• Visit thepuntlab.com/the-lab for calculators, models and strategy guides.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</si>
</sst>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"/>
    <numFmt numFmtId="166" formatCode="dd/mm/yyyy"/>
    <numFmt numFmtId="167" formatCode="0.00"/>
    <numFmt numFmtId="168" formatCode="\$#,##0.00"/>
    <numFmt numFmtId="169" formatCode="\$#,##0.00;&quot;($&quot;#,##0.00\);\-"/>
    <numFmt numFmtId="170" formatCode="0.0%"/>
    <numFmt numFmtId="171" formatCode="#,##0"/>
    <numFmt numFmtId="172" formatCode="\$#,##0.00;&quot;($&quot;#,##0.00\)"/>
    <numFmt numFmtId="173" formatCode="@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8FAFC"/>
      <name val="Arial"/>
      <family val="0"/>
      <charset val="1"/>
    </font>
    <font>
      <sz val="9"/>
      <color rgb="FF64748B"/>
      <name val="Arial"/>
      <family val="0"/>
      <charset val="1"/>
    </font>
    <font>
      <b val="true"/>
      <sz val="9"/>
      <color rgb="FFF8FAFC"/>
      <name val="Arial"/>
      <family val="0"/>
      <charset val="1"/>
    </font>
    <font>
      <sz val="10"/>
      <color rgb="FFF8FAFC"/>
      <name val="Arial"/>
      <family val="0"/>
      <charset val="1"/>
    </font>
    <font>
      <sz val="10"/>
      <color rgb="FF3B82F6"/>
      <name val="Arial"/>
      <family val="0"/>
      <charset val="1"/>
    </font>
    <font>
      <sz val="10"/>
      <color rgb="FF94A3B8"/>
      <name val="Arial"/>
      <family val="0"/>
      <charset val="1"/>
    </font>
    <font>
      <sz val="11"/>
      <color rgb="FFF8FAFC"/>
      <name val="Arial"/>
      <family val="0"/>
      <charset val="1"/>
    </font>
    <font>
      <b val="true"/>
      <sz val="16"/>
      <color rgb="FFF8FAFC"/>
      <name val="Arial"/>
      <family val="0"/>
      <charset val="1"/>
    </font>
    <font>
      <b val="true"/>
      <sz val="9"/>
      <color rgb="FF94A3B8"/>
      <name val="Arial"/>
      <family val="0"/>
      <charset val="1"/>
    </font>
    <font>
      <b val="true"/>
      <sz val="11"/>
      <color rgb="FFF8FAFC"/>
      <name val="Arial"/>
      <family val="0"/>
      <charset val="1"/>
    </font>
    <font>
      <b val="true"/>
      <sz val="11"/>
      <color rgb="FF3B82F6"/>
      <name val="Arial"/>
      <family val="0"/>
      <charset val="1"/>
    </font>
    <font>
      <b val="true"/>
      <sz val="9"/>
      <color rgb="FF64748B"/>
      <name val="Arial"/>
      <family val="0"/>
      <charset val="1"/>
    </font>
    <font>
      <sz val="8"/>
      <color rgb="FF64748B"/>
      <name val="Arial"/>
      <family val="0"/>
      <charset val="1"/>
    </font>
    <font>
      <b val="true"/>
      <sz val="10"/>
      <color rgb="FFF8FAF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0F1E"/>
        <bgColor rgb="FF0F172A"/>
      </patternFill>
    </fill>
    <fill>
      <patternFill patternType="solid">
        <fgColor rgb="FF162032"/>
        <bgColor rgb="FF0F172A"/>
      </patternFill>
    </fill>
    <fill>
      <patternFill patternType="solid">
        <fgColor rgb="FF0F172A"/>
        <bgColor rgb="FF0A0F1E"/>
      </patternFill>
    </fill>
    <fill>
      <patternFill patternType="solid">
        <fgColor rgb="FF1E293B"/>
        <bgColor rgb="FF16203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334155"/>
      </left>
      <right style="thin">
        <color rgb="FF334155"/>
      </right>
      <top style="thin">
        <color rgb="FF334155"/>
      </top>
      <bottom style="thin">
        <color rgb="FF33415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3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3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3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13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3" fontId="13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3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ont>
        <name val="Arial"/>
        <charset val="1"/>
        <family val="0"/>
        <b val="1"/>
        <color rgb="FF22C55E"/>
        <sz val="10"/>
      </font>
      <fill>
        <patternFill>
          <bgColor rgb="FF0D2818"/>
        </patternFill>
      </fill>
    </dxf>
    <dxf>
      <font>
        <name val="Arial"/>
        <charset val="1"/>
        <family val="0"/>
        <b val="1"/>
        <color rgb="FFEF4444"/>
        <sz val="10"/>
      </font>
      <fill>
        <patternFill>
          <bgColor rgb="FF2D0A0A"/>
        </patternFill>
      </fill>
    </dxf>
    <dxf>
      <font>
        <name val="Arial"/>
        <charset val="1"/>
        <family val="0"/>
        <color rgb="FF22C55E"/>
        <sz val="10"/>
      </font>
    </dxf>
    <dxf>
      <font>
        <name val="Arial"/>
        <charset val="1"/>
        <family val="0"/>
        <color rgb="FFEF4444"/>
        <sz val="10"/>
      </font>
    </dxf>
    <dxf>
      <font>
        <name val="Arial"/>
        <charset val="1"/>
        <family val="0"/>
        <b val="1"/>
        <color rgb="FF22C55E"/>
        <sz val="11"/>
      </font>
    </dxf>
    <dxf>
      <font>
        <name val="Arial"/>
        <charset val="1"/>
        <family val="0"/>
        <b val="1"/>
        <color rgb="FFEF4444"/>
        <sz val="11"/>
      </font>
    </dxf>
    <dxf>
      <font>
        <name val="Arial"/>
        <charset val="1"/>
        <family val="0"/>
        <b val="1"/>
        <color rgb="FF22C55E"/>
        <sz val="10"/>
      </font>
    </dxf>
    <dxf>
      <font>
        <name val="Arial"/>
        <charset val="1"/>
        <family val="0"/>
        <b val="1"/>
        <color rgb="FFEF4444"/>
        <sz val="10"/>
      </font>
    </dxf>
  </dxfs>
  <colors>
    <indexedColors>
      <rgbColor rgb="FF000000"/>
      <rgbColor rgb="FFF8FAF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F172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A0F1E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B82F6"/>
      <rgbColor rgb="FF33CCCC"/>
      <rgbColor rgb="FF99CC00"/>
      <rgbColor rgb="FFFFCC00"/>
      <rgbColor rgb="FFF59E0B"/>
      <rgbColor rgb="FFEF4444"/>
      <rgbColor rgb="FF64748B"/>
      <rgbColor rgb="FF94A3B8"/>
      <rgbColor rgb="FF162032"/>
      <rgbColor rgb="FF22C55E"/>
      <rgbColor rgb="FF0D2818"/>
      <rgbColor rgb="FF2D0A0A"/>
      <rgbColor rgb="FF993300"/>
      <rgbColor rgb="FF993366"/>
      <rgbColor rgb="FF334155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2C55E"/>
    <pageSetUpPr fitToPage="false"/>
  </sheetPr>
  <dimension ref="A1:O5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3"/>
    <col collapsed="false" customWidth="true" hidden="false" outlineLevel="0" max="3" min="3" style="0" width="10"/>
    <col collapsed="false" customWidth="true" hidden="false" outlineLevel="0" max="4" min="4" style="0" width="28"/>
    <col collapsed="false" customWidth="true" hidden="false" outlineLevel="0" max="5" min="5" style="0" width="30"/>
    <col collapsed="false" customWidth="true" hidden="false" outlineLevel="0" max="6" min="6" style="0" width="12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10"/>
    <col collapsed="false" customWidth="true" hidden="false" outlineLevel="0" max="12" min="10" style="0" width="14"/>
    <col collapsed="false" customWidth="true" hidden="false" outlineLevel="0" max="14" min="13" style="0" width="10"/>
    <col collapsed="false" customWidth="true" hidden="false" outlineLevel="0" max="15" min="15" style="0" width="18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31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customFormat="false" ht="15" hidden="false" customHeight="false" outlineLevel="0" collapsed="false">
      <c r="A4" s="4" t="n">
        <v>1</v>
      </c>
      <c r="B4" s="5" t="n">
        <v>46073</v>
      </c>
      <c r="C4" s="6" t="s">
        <v>17</v>
      </c>
      <c r="D4" s="7" t="s">
        <v>18</v>
      </c>
      <c r="E4" s="7" t="s">
        <v>19</v>
      </c>
      <c r="F4" s="6" t="s">
        <v>20</v>
      </c>
      <c r="G4" s="8" t="n">
        <v>1.85</v>
      </c>
      <c r="H4" s="9" t="n">
        <v>25</v>
      </c>
      <c r="I4" s="6" t="s">
        <v>21</v>
      </c>
      <c r="J4" s="10" t="n">
        <f aca="false">IF(I4="",0,IF(I4="Win",G4*H4,IF(OR(I4="Push",I4="Void"),H4,0)))</f>
        <v>46.25</v>
      </c>
      <c r="K4" s="10" t="n">
        <f aca="false">IF(I4="",0,J4-H4)</f>
        <v>21.25</v>
      </c>
      <c r="L4" s="10" t="n">
        <f aca="false">IF(I4="",0,K4)</f>
        <v>21.25</v>
      </c>
      <c r="M4" s="11" t="n">
        <f aca="false">IF(I4="","",IF(SUMPRODUCT(--(I$4:I4&lt;&gt;"")*H$4:H4)=0,"",L4/SUMPRODUCT(--(I$4:I4&lt;&gt;"")*H$4:H4)))</f>
        <v>0.85</v>
      </c>
      <c r="N4" s="12"/>
      <c r="O4" s="13" t="s">
        <v>22</v>
      </c>
    </row>
    <row r="5" customFormat="false" ht="15" hidden="false" customHeight="false" outlineLevel="0" collapsed="false">
      <c r="A5" s="4" t="n">
        <v>2</v>
      </c>
      <c r="B5" s="5" t="n">
        <v>46073</v>
      </c>
      <c r="C5" s="6" t="s">
        <v>17</v>
      </c>
      <c r="D5" s="7" t="s">
        <v>23</v>
      </c>
      <c r="E5" s="7" t="s">
        <v>24</v>
      </c>
      <c r="F5" s="6" t="s">
        <v>25</v>
      </c>
      <c r="G5" s="8" t="n">
        <v>1.95</v>
      </c>
      <c r="H5" s="9" t="n">
        <v>20</v>
      </c>
      <c r="I5" s="6" t="s">
        <v>21</v>
      </c>
      <c r="J5" s="10" t="n">
        <f aca="false">IF(I5="",0,IF(I5="Win",G5*H5,IF(OR(I5="Push",I5="Void"),H5,0)))</f>
        <v>39</v>
      </c>
      <c r="K5" s="10" t="n">
        <f aca="false">IF(I5="",0,J5-H5)</f>
        <v>19</v>
      </c>
      <c r="L5" s="10" t="n">
        <f aca="false">IF(I5="",L4,L4+K5)</f>
        <v>40.25</v>
      </c>
      <c r="M5" s="11" t="n">
        <f aca="false">IF(I5="","",IF(SUMPRODUCT(--(I$4:I5&lt;&gt;"")*H$4:H5)=0,"",L5/SUMPRODUCT(--(I$4:I5&lt;&gt;"")*H$4:H5)))</f>
        <v>0.894444444444445</v>
      </c>
      <c r="N5" s="12" t="n">
        <v>1.88</v>
      </c>
      <c r="O5" s="13" t="s">
        <v>26</v>
      </c>
    </row>
    <row r="6" customFormat="false" ht="22.35" hidden="false" customHeight="false" outlineLevel="0" collapsed="false">
      <c r="A6" s="4" t="n">
        <v>3</v>
      </c>
      <c r="B6" s="5" t="n">
        <v>46074</v>
      </c>
      <c r="C6" s="6" t="s">
        <v>27</v>
      </c>
      <c r="D6" s="7" t="s">
        <v>28</v>
      </c>
      <c r="E6" s="7" t="s">
        <v>29</v>
      </c>
      <c r="F6" s="6" t="s">
        <v>20</v>
      </c>
      <c r="G6" s="8" t="n">
        <v>3.5</v>
      </c>
      <c r="H6" s="9" t="n">
        <v>15</v>
      </c>
      <c r="I6" s="6" t="s">
        <v>30</v>
      </c>
      <c r="J6" s="10" t="n">
        <f aca="false">IF(I6="",0,IF(I6="Win",G6*H6,IF(OR(I6="Push",I6="Void"),H6,0)))</f>
        <v>0</v>
      </c>
      <c r="K6" s="10" t="n">
        <f aca="false">IF(I6="",0,J6-H6)</f>
        <v>-15</v>
      </c>
      <c r="L6" s="10" t="n">
        <f aca="false">IF(I6="",L5,L5+K6)</f>
        <v>25.25</v>
      </c>
      <c r="M6" s="11" t="n">
        <f aca="false">IF(I6="","",IF(SUMPRODUCT(--(I$4:I6&lt;&gt;"")*H$4:H6)=0,"",L6/SUMPRODUCT(--(I$4:I6&lt;&gt;"")*H$4:H6)))</f>
        <v>0.420833333333333</v>
      </c>
      <c r="N6" s="12" t="n">
        <v>3.2</v>
      </c>
      <c r="O6" s="13" t="s">
        <v>31</v>
      </c>
    </row>
    <row r="7" customFormat="false" ht="15" hidden="false" customHeight="false" outlineLevel="0" collapsed="false">
      <c r="A7" s="4" t="n">
        <v>4</v>
      </c>
      <c r="B7" s="5" t="n">
        <v>46075</v>
      </c>
      <c r="C7" s="6" t="s">
        <v>32</v>
      </c>
      <c r="D7" s="7" t="s">
        <v>33</v>
      </c>
      <c r="E7" s="7" t="s">
        <v>34</v>
      </c>
      <c r="F7" s="6" t="s">
        <v>35</v>
      </c>
      <c r="G7" s="8" t="n">
        <v>1.91</v>
      </c>
      <c r="H7" s="9" t="n">
        <v>30</v>
      </c>
      <c r="I7" s="6" t="s">
        <v>21</v>
      </c>
      <c r="J7" s="10" t="n">
        <f aca="false">IF(I7="",0,IF(I7="Win",G7*H7,IF(OR(I7="Push",I7="Void"),H7,0)))</f>
        <v>57.3</v>
      </c>
      <c r="K7" s="10" t="n">
        <f aca="false">IF(I7="",0,J7-H7)</f>
        <v>27.3</v>
      </c>
      <c r="L7" s="10" t="n">
        <f aca="false">IF(I7="",L6,L6+K7)</f>
        <v>52.55</v>
      </c>
      <c r="M7" s="11" t="n">
        <f aca="false">IF(I7="","",IF(SUMPRODUCT(--(I$4:I7&lt;&gt;"")*H$4:H7)=0,"",L7/SUMPRODUCT(--(I$4:I7&lt;&gt;"")*H$4:H7)))</f>
        <v>0.583888888888889</v>
      </c>
      <c r="N7" s="12" t="n">
        <v>1.9</v>
      </c>
      <c r="O7" s="13" t="s">
        <v>36</v>
      </c>
    </row>
    <row r="8" customFormat="false" ht="15" hidden="false" customHeight="false" outlineLevel="0" collapsed="false">
      <c r="A8" s="4" t="n">
        <v>5</v>
      </c>
      <c r="B8" s="5" t="n">
        <v>46075</v>
      </c>
      <c r="C8" s="6" t="s">
        <v>17</v>
      </c>
      <c r="D8" s="7" t="s">
        <v>37</v>
      </c>
      <c r="E8" s="7" t="s">
        <v>38</v>
      </c>
      <c r="F8" s="6" t="s">
        <v>39</v>
      </c>
      <c r="G8" s="8" t="n">
        <v>1.8</v>
      </c>
      <c r="H8" s="9" t="n">
        <v>20</v>
      </c>
      <c r="I8" s="6" t="s">
        <v>30</v>
      </c>
      <c r="J8" s="10" t="n">
        <f aca="false">IF(I8="",0,IF(I8="Win",G8*H8,IF(OR(I8="Push",I8="Void"),H8,0)))</f>
        <v>0</v>
      </c>
      <c r="K8" s="10" t="n">
        <f aca="false">IF(I8="",0,J8-H8)</f>
        <v>-20</v>
      </c>
      <c r="L8" s="10" t="n">
        <f aca="false">IF(I8="",L7,L7+K8)</f>
        <v>32.55</v>
      </c>
      <c r="M8" s="11" t="n">
        <f aca="false">IF(I8="","",IF(SUMPRODUCT(--(I$4:I8&lt;&gt;"")*H$4:H8)=0,"",L8/SUMPRODUCT(--(I$4:I8&lt;&gt;"")*H$4:H8)))</f>
        <v>0.295909090909091</v>
      </c>
      <c r="N8" s="12" t="n">
        <v>1.75</v>
      </c>
      <c r="O8" s="13"/>
    </row>
    <row r="9" customFormat="false" ht="15" hidden="false" customHeight="false" outlineLevel="0" collapsed="false">
      <c r="A9" s="4" t="n">
        <v>6</v>
      </c>
      <c r="B9" s="5"/>
      <c r="C9" s="6"/>
      <c r="D9" s="7"/>
      <c r="E9" s="7"/>
      <c r="F9" s="6"/>
      <c r="G9" s="8"/>
      <c r="H9" s="9"/>
      <c r="I9" s="6"/>
      <c r="J9" s="10" t="n">
        <f aca="false">IF(I9="",0,IF(I9="Win",G9*H9,IF(OR(I9="Push",I9="Void"),H9,0)))</f>
        <v>0</v>
      </c>
      <c r="K9" s="10" t="n">
        <f aca="false">IF(I9="",0,J9-H9)</f>
        <v>0</v>
      </c>
      <c r="L9" s="10" t="n">
        <f aca="false">IF(I9="",L8,L8+K9)</f>
        <v>32.55</v>
      </c>
      <c r="M9" s="11" t="str">
        <f aca="false">IF(I9="","",IF(SUMPRODUCT(--(I$4:I9&lt;&gt;"")*H$4:H9)=0,"",L9/SUMPRODUCT(--(I$4:I9&lt;&gt;"")*H$4:H9)))</f>
        <v/>
      </c>
      <c r="N9" s="12"/>
      <c r="O9" s="13"/>
    </row>
    <row r="10" customFormat="false" ht="15" hidden="false" customHeight="false" outlineLevel="0" collapsed="false">
      <c r="A10" s="4" t="n">
        <v>7</v>
      </c>
      <c r="B10" s="5"/>
      <c r="C10" s="6"/>
      <c r="D10" s="7"/>
      <c r="E10" s="7"/>
      <c r="F10" s="6"/>
      <c r="G10" s="8"/>
      <c r="H10" s="9"/>
      <c r="I10" s="6"/>
      <c r="J10" s="10" t="n">
        <f aca="false">IF(I10="",0,IF(I10="Win",G10*H10,IF(OR(I10="Push",I10="Void"),H10,0)))</f>
        <v>0</v>
      </c>
      <c r="K10" s="10" t="n">
        <f aca="false">IF(I10="",0,J10-H10)</f>
        <v>0</v>
      </c>
      <c r="L10" s="10" t="n">
        <f aca="false">IF(I10="",L9,L9+K10)</f>
        <v>32.55</v>
      </c>
      <c r="M10" s="11" t="str">
        <f aca="false">IF(I10="","",IF(SUMPRODUCT(--(I$4:I10&lt;&gt;"")*H$4:H10)=0,"",L10/SUMPRODUCT(--(I$4:I10&lt;&gt;"")*H$4:H10)))</f>
        <v/>
      </c>
      <c r="N10" s="12"/>
      <c r="O10" s="13"/>
    </row>
    <row r="11" customFormat="false" ht="15" hidden="false" customHeight="false" outlineLevel="0" collapsed="false">
      <c r="A11" s="4" t="n">
        <v>8</v>
      </c>
      <c r="B11" s="5"/>
      <c r="C11" s="6"/>
      <c r="D11" s="7"/>
      <c r="E11" s="7"/>
      <c r="F11" s="6"/>
      <c r="G11" s="8"/>
      <c r="H11" s="9"/>
      <c r="I11" s="6"/>
      <c r="J11" s="10" t="n">
        <f aca="false">IF(I11="",0,IF(I11="Win",G11*H11,IF(OR(I11="Push",I11="Void"),H11,0)))</f>
        <v>0</v>
      </c>
      <c r="K11" s="10" t="n">
        <f aca="false">IF(I11="",0,J11-H11)</f>
        <v>0</v>
      </c>
      <c r="L11" s="10" t="n">
        <f aca="false">IF(I11="",L10,L10+K11)</f>
        <v>32.55</v>
      </c>
      <c r="M11" s="11" t="str">
        <f aca="false">IF(I11="","",IF(SUMPRODUCT(--(I$4:I11&lt;&gt;"")*H$4:H11)=0,"",L11/SUMPRODUCT(--(I$4:I11&lt;&gt;"")*H$4:H11)))</f>
        <v/>
      </c>
      <c r="N11" s="12"/>
      <c r="O11" s="13"/>
    </row>
    <row r="12" customFormat="false" ht="15" hidden="false" customHeight="false" outlineLevel="0" collapsed="false">
      <c r="A12" s="4" t="n">
        <v>9</v>
      </c>
      <c r="B12" s="5"/>
      <c r="C12" s="6"/>
      <c r="D12" s="7"/>
      <c r="E12" s="7"/>
      <c r="F12" s="6"/>
      <c r="G12" s="8"/>
      <c r="H12" s="9"/>
      <c r="I12" s="6"/>
      <c r="J12" s="10" t="n">
        <f aca="false">IF(I12="",0,IF(I12="Win",G12*H12,IF(OR(I12="Push",I12="Void"),H12,0)))</f>
        <v>0</v>
      </c>
      <c r="K12" s="10" t="n">
        <f aca="false">IF(I12="",0,J12-H12)</f>
        <v>0</v>
      </c>
      <c r="L12" s="10" t="n">
        <f aca="false">IF(I12="",L11,L11+K12)</f>
        <v>32.55</v>
      </c>
      <c r="M12" s="11" t="str">
        <f aca="false">IF(I12="","",IF(SUMPRODUCT(--(I$4:I12&lt;&gt;"")*H$4:H12)=0,"",L12/SUMPRODUCT(--(I$4:I12&lt;&gt;"")*H$4:H12)))</f>
        <v/>
      </c>
      <c r="N12" s="12"/>
      <c r="O12" s="13"/>
    </row>
    <row r="13" customFormat="false" ht="15" hidden="false" customHeight="false" outlineLevel="0" collapsed="false">
      <c r="A13" s="4" t="n">
        <v>10</v>
      </c>
      <c r="B13" s="5"/>
      <c r="C13" s="6"/>
      <c r="D13" s="7"/>
      <c r="E13" s="7"/>
      <c r="F13" s="6"/>
      <c r="G13" s="8"/>
      <c r="H13" s="9"/>
      <c r="I13" s="6"/>
      <c r="J13" s="10" t="n">
        <f aca="false">IF(I13="",0,IF(I13="Win",G13*H13,IF(OR(I13="Push",I13="Void"),H13,0)))</f>
        <v>0</v>
      </c>
      <c r="K13" s="10" t="n">
        <f aca="false">IF(I13="",0,J13-H13)</f>
        <v>0</v>
      </c>
      <c r="L13" s="10" t="n">
        <f aca="false">IF(I13="",L12,L12+K13)</f>
        <v>32.55</v>
      </c>
      <c r="M13" s="11" t="str">
        <f aca="false">IF(I13="","",IF(SUMPRODUCT(--(I$4:I13&lt;&gt;"")*H$4:H13)=0,"",L13/SUMPRODUCT(--(I$4:I13&lt;&gt;"")*H$4:H13)))</f>
        <v/>
      </c>
      <c r="N13" s="12"/>
      <c r="O13" s="13"/>
    </row>
    <row r="14" customFormat="false" ht="15" hidden="false" customHeight="false" outlineLevel="0" collapsed="false">
      <c r="A14" s="4" t="n">
        <v>11</v>
      </c>
      <c r="B14" s="5"/>
      <c r="C14" s="6"/>
      <c r="D14" s="7"/>
      <c r="E14" s="7"/>
      <c r="F14" s="6"/>
      <c r="G14" s="8"/>
      <c r="H14" s="9"/>
      <c r="I14" s="6"/>
      <c r="J14" s="10" t="n">
        <f aca="false">IF(I14="",0,IF(I14="Win",G14*H14,IF(OR(I14="Push",I14="Void"),H14,0)))</f>
        <v>0</v>
      </c>
      <c r="K14" s="10" t="n">
        <f aca="false">IF(I14="",0,J14-H14)</f>
        <v>0</v>
      </c>
      <c r="L14" s="10" t="n">
        <f aca="false">IF(I14="",L13,L13+K14)</f>
        <v>32.55</v>
      </c>
      <c r="M14" s="11" t="str">
        <f aca="false">IF(I14="","",IF(SUMPRODUCT(--(I$4:I14&lt;&gt;"")*H$4:H14)=0,"",L14/SUMPRODUCT(--(I$4:I14&lt;&gt;"")*H$4:H14)))</f>
        <v/>
      </c>
      <c r="N14" s="12"/>
      <c r="O14" s="13"/>
    </row>
    <row r="15" customFormat="false" ht="15" hidden="false" customHeight="false" outlineLevel="0" collapsed="false">
      <c r="A15" s="4" t="n">
        <v>12</v>
      </c>
      <c r="B15" s="5"/>
      <c r="C15" s="6"/>
      <c r="D15" s="7"/>
      <c r="E15" s="7"/>
      <c r="F15" s="6"/>
      <c r="G15" s="8"/>
      <c r="H15" s="9"/>
      <c r="I15" s="6"/>
      <c r="J15" s="10" t="n">
        <f aca="false">IF(I15="",0,IF(I15="Win",G15*H15,IF(OR(I15="Push",I15="Void"),H15,0)))</f>
        <v>0</v>
      </c>
      <c r="K15" s="10" t="n">
        <f aca="false">IF(I15="",0,J15-H15)</f>
        <v>0</v>
      </c>
      <c r="L15" s="10" t="n">
        <f aca="false">IF(I15="",L14,L14+K15)</f>
        <v>32.55</v>
      </c>
      <c r="M15" s="11" t="str">
        <f aca="false">IF(I15="","",IF(SUMPRODUCT(--(I$4:I15&lt;&gt;"")*H$4:H15)=0,"",L15/SUMPRODUCT(--(I$4:I15&lt;&gt;"")*H$4:H15)))</f>
        <v/>
      </c>
      <c r="N15" s="12"/>
      <c r="O15" s="13"/>
    </row>
    <row r="16" customFormat="false" ht="15" hidden="false" customHeight="false" outlineLevel="0" collapsed="false">
      <c r="A16" s="4" t="n">
        <v>13</v>
      </c>
      <c r="B16" s="5"/>
      <c r="C16" s="6"/>
      <c r="D16" s="7"/>
      <c r="E16" s="7"/>
      <c r="F16" s="6"/>
      <c r="G16" s="8"/>
      <c r="H16" s="9"/>
      <c r="I16" s="6"/>
      <c r="J16" s="10" t="n">
        <f aca="false">IF(I16="",0,IF(I16="Win",G16*H16,IF(OR(I16="Push",I16="Void"),H16,0)))</f>
        <v>0</v>
      </c>
      <c r="K16" s="10" t="n">
        <f aca="false">IF(I16="",0,J16-H16)</f>
        <v>0</v>
      </c>
      <c r="L16" s="10" t="n">
        <f aca="false">IF(I16="",L15,L15+K16)</f>
        <v>32.55</v>
      </c>
      <c r="M16" s="11" t="str">
        <f aca="false">IF(I16="","",IF(SUMPRODUCT(--(I$4:I16&lt;&gt;"")*H$4:H16)=0,"",L16/SUMPRODUCT(--(I$4:I16&lt;&gt;"")*H$4:H16)))</f>
        <v/>
      </c>
      <c r="N16" s="12"/>
      <c r="O16" s="13"/>
    </row>
    <row r="17" customFormat="false" ht="15" hidden="false" customHeight="false" outlineLevel="0" collapsed="false">
      <c r="A17" s="4" t="n">
        <v>14</v>
      </c>
      <c r="B17" s="5"/>
      <c r="C17" s="6"/>
      <c r="D17" s="7"/>
      <c r="E17" s="7"/>
      <c r="F17" s="6"/>
      <c r="G17" s="8"/>
      <c r="H17" s="9"/>
      <c r="I17" s="6"/>
      <c r="J17" s="10" t="n">
        <f aca="false">IF(I17="",0,IF(I17="Win",G17*H17,IF(OR(I17="Push",I17="Void"),H17,0)))</f>
        <v>0</v>
      </c>
      <c r="K17" s="10" t="n">
        <f aca="false">IF(I17="",0,J17-H17)</f>
        <v>0</v>
      </c>
      <c r="L17" s="10" t="n">
        <f aca="false">IF(I17="",L16,L16+K17)</f>
        <v>32.55</v>
      </c>
      <c r="M17" s="11" t="str">
        <f aca="false">IF(I17="","",IF(SUMPRODUCT(--(I$4:I17&lt;&gt;"")*H$4:H17)=0,"",L17/SUMPRODUCT(--(I$4:I17&lt;&gt;"")*H$4:H17)))</f>
        <v/>
      </c>
      <c r="N17" s="12"/>
      <c r="O17" s="13"/>
    </row>
    <row r="18" customFormat="false" ht="15" hidden="false" customHeight="false" outlineLevel="0" collapsed="false">
      <c r="A18" s="4" t="n">
        <v>15</v>
      </c>
      <c r="B18" s="5"/>
      <c r="C18" s="6"/>
      <c r="D18" s="7"/>
      <c r="E18" s="7"/>
      <c r="F18" s="6"/>
      <c r="G18" s="8"/>
      <c r="H18" s="9"/>
      <c r="I18" s="6"/>
      <c r="J18" s="10" t="n">
        <f aca="false">IF(I18="",0,IF(I18="Win",G18*H18,IF(OR(I18="Push",I18="Void"),H18,0)))</f>
        <v>0</v>
      </c>
      <c r="K18" s="10" t="n">
        <f aca="false">IF(I18="",0,J18-H18)</f>
        <v>0</v>
      </c>
      <c r="L18" s="10" t="n">
        <f aca="false">IF(I18="",L17,L17+K18)</f>
        <v>32.55</v>
      </c>
      <c r="M18" s="11" t="str">
        <f aca="false">IF(I18="","",IF(SUMPRODUCT(--(I$4:I18&lt;&gt;"")*H$4:H18)=0,"",L18/SUMPRODUCT(--(I$4:I18&lt;&gt;"")*H$4:H18)))</f>
        <v/>
      </c>
      <c r="N18" s="12"/>
      <c r="O18" s="13"/>
    </row>
    <row r="19" customFormat="false" ht="15" hidden="false" customHeight="false" outlineLevel="0" collapsed="false">
      <c r="A19" s="4" t="n">
        <v>16</v>
      </c>
      <c r="B19" s="5"/>
      <c r="C19" s="6"/>
      <c r="D19" s="7"/>
      <c r="E19" s="7"/>
      <c r="F19" s="6"/>
      <c r="G19" s="8"/>
      <c r="H19" s="9"/>
      <c r="I19" s="6"/>
      <c r="J19" s="10" t="n">
        <f aca="false">IF(I19="",0,IF(I19="Win",G19*H19,IF(OR(I19="Push",I19="Void"),H19,0)))</f>
        <v>0</v>
      </c>
      <c r="K19" s="10" t="n">
        <f aca="false">IF(I19="",0,J19-H19)</f>
        <v>0</v>
      </c>
      <c r="L19" s="10" t="n">
        <f aca="false">IF(I19="",L18,L18+K19)</f>
        <v>32.55</v>
      </c>
      <c r="M19" s="11" t="str">
        <f aca="false">IF(I19="","",IF(SUMPRODUCT(--(I$4:I19&lt;&gt;"")*H$4:H19)=0,"",L19/SUMPRODUCT(--(I$4:I19&lt;&gt;"")*H$4:H19)))</f>
        <v/>
      </c>
      <c r="N19" s="12"/>
      <c r="O19" s="13"/>
    </row>
    <row r="20" customFormat="false" ht="15" hidden="false" customHeight="false" outlineLevel="0" collapsed="false">
      <c r="A20" s="4" t="n">
        <v>17</v>
      </c>
      <c r="B20" s="5"/>
      <c r="C20" s="6"/>
      <c r="D20" s="7"/>
      <c r="E20" s="7"/>
      <c r="F20" s="6"/>
      <c r="G20" s="8"/>
      <c r="H20" s="9"/>
      <c r="I20" s="6"/>
      <c r="J20" s="10" t="n">
        <f aca="false">IF(I20="",0,IF(I20="Win",G20*H20,IF(OR(I20="Push",I20="Void"),H20,0)))</f>
        <v>0</v>
      </c>
      <c r="K20" s="10" t="n">
        <f aca="false">IF(I20="",0,J20-H20)</f>
        <v>0</v>
      </c>
      <c r="L20" s="10" t="n">
        <f aca="false">IF(I20="",L19,L19+K20)</f>
        <v>32.55</v>
      </c>
      <c r="M20" s="11" t="str">
        <f aca="false">IF(I20="","",IF(SUMPRODUCT(--(I$4:I20&lt;&gt;"")*H$4:H20)=0,"",L20/SUMPRODUCT(--(I$4:I20&lt;&gt;"")*H$4:H20)))</f>
        <v/>
      </c>
      <c r="N20" s="12"/>
      <c r="O20" s="13"/>
    </row>
    <row r="21" customFormat="false" ht="15" hidden="false" customHeight="false" outlineLevel="0" collapsed="false">
      <c r="A21" s="4" t="n">
        <v>18</v>
      </c>
      <c r="B21" s="5"/>
      <c r="C21" s="6"/>
      <c r="D21" s="7"/>
      <c r="E21" s="7"/>
      <c r="F21" s="6"/>
      <c r="G21" s="8"/>
      <c r="H21" s="9"/>
      <c r="I21" s="6"/>
      <c r="J21" s="10" t="n">
        <f aca="false">IF(I21="",0,IF(I21="Win",G21*H21,IF(OR(I21="Push",I21="Void"),H21,0)))</f>
        <v>0</v>
      </c>
      <c r="K21" s="10" t="n">
        <f aca="false">IF(I21="",0,J21-H21)</f>
        <v>0</v>
      </c>
      <c r="L21" s="10" t="n">
        <f aca="false">IF(I21="",L20,L20+K21)</f>
        <v>32.55</v>
      </c>
      <c r="M21" s="11" t="str">
        <f aca="false">IF(I21="","",IF(SUMPRODUCT(--(I$4:I21&lt;&gt;"")*H$4:H21)=0,"",L21/SUMPRODUCT(--(I$4:I21&lt;&gt;"")*H$4:H21)))</f>
        <v/>
      </c>
      <c r="N21" s="12"/>
      <c r="O21" s="13"/>
    </row>
    <row r="22" customFormat="false" ht="15" hidden="false" customHeight="false" outlineLevel="0" collapsed="false">
      <c r="A22" s="4" t="n">
        <v>19</v>
      </c>
      <c r="B22" s="5"/>
      <c r="C22" s="6"/>
      <c r="D22" s="7"/>
      <c r="E22" s="7"/>
      <c r="F22" s="6"/>
      <c r="G22" s="8"/>
      <c r="H22" s="9"/>
      <c r="I22" s="6"/>
      <c r="J22" s="10" t="n">
        <f aca="false">IF(I22="",0,IF(I22="Win",G22*H22,IF(OR(I22="Push",I22="Void"),H22,0)))</f>
        <v>0</v>
      </c>
      <c r="K22" s="10" t="n">
        <f aca="false">IF(I22="",0,J22-H22)</f>
        <v>0</v>
      </c>
      <c r="L22" s="10" t="n">
        <f aca="false">IF(I22="",L21,L21+K22)</f>
        <v>32.55</v>
      </c>
      <c r="M22" s="11" t="str">
        <f aca="false">IF(I22="","",IF(SUMPRODUCT(--(I$4:I22&lt;&gt;"")*H$4:H22)=0,"",L22/SUMPRODUCT(--(I$4:I22&lt;&gt;"")*H$4:H22)))</f>
        <v/>
      </c>
      <c r="N22" s="12"/>
      <c r="O22" s="13"/>
    </row>
    <row r="23" customFormat="false" ht="15" hidden="false" customHeight="false" outlineLevel="0" collapsed="false">
      <c r="A23" s="4" t="n">
        <v>20</v>
      </c>
      <c r="B23" s="5"/>
      <c r="C23" s="6"/>
      <c r="D23" s="7"/>
      <c r="E23" s="7"/>
      <c r="F23" s="6"/>
      <c r="G23" s="8"/>
      <c r="H23" s="9"/>
      <c r="I23" s="6"/>
      <c r="J23" s="10" t="n">
        <f aca="false">IF(I23="",0,IF(I23="Win",G23*H23,IF(OR(I23="Push",I23="Void"),H23,0)))</f>
        <v>0</v>
      </c>
      <c r="K23" s="10" t="n">
        <f aca="false">IF(I23="",0,J23-H23)</f>
        <v>0</v>
      </c>
      <c r="L23" s="10" t="n">
        <f aca="false">IF(I23="",L22,L22+K23)</f>
        <v>32.55</v>
      </c>
      <c r="M23" s="11" t="str">
        <f aca="false">IF(I23="","",IF(SUMPRODUCT(--(I$4:I23&lt;&gt;"")*H$4:H23)=0,"",L23/SUMPRODUCT(--(I$4:I23&lt;&gt;"")*H$4:H23)))</f>
        <v/>
      </c>
      <c r="N23" s="12"/>
      <c r="O23" s="13"/>
    </row>
    <row r="24" customFormat="false" ht="15" hidden="false" customHeight="false" outlineLevel="0" collapsed="false">
      <c r="A24" s="4" t="n">
        <v>21</v>
      </c>
      <c r="B24" s="5"/>
      <c r="C24" s="6"/>
      <c r="D24" s="7"/>
      <c r="E24" s="7"/>
      <c r="F24" s="6"/>
      <c r="G24" s="8"/>
      <c r="H24" s="9"/>
      <c r="I24" s="6"/>
      <c r="J24" s="10" t="n">
        <f aca="false">IF(I24="",0,IF(I24="Win",G24*H24,IF(OR(I24="Push",I24="Void"),H24,0)))</f>
        <v>0</v>
      </c>
      <c r="K24" s="10" t="n">
        <f aca="false">IF(I24="",0,J24-H24)</f>
        <v>0</v>
      </c>
      <c r="L24" s="10" t="n">
        <f aca="false">IF(I24="",L23,L23+K24)</f>
        <v>32.55</v>
      </c>
      <c r="M24" s="11" t="str">
        <f aca="false">IF(I24="","",IF(SUMPRODUCT(--(I$4:I24&lt;&gt;"")*H$4:H24)=0,"",L24/SUMPRODUCT(--(I$4:I24&lt;&gt;"")*H$4:H24)))</f>
        <v/>
      </c>
      <c r="N24" s="12"/>
      <c r="O24" s="13"/>
    </row>
    <row r="25" customFormat="false" ht="15" hidden="false" customHeight="false" outlineLevel="0" collapsed="false">
      <c r="A25" s="4" t="n">
        <v>22</v>
      </c>
      <c r="B25" s="5"/>
      <c r="C25" s="6"/>
      <c r="D25" s="7"/>
      <c r="E25" s="7"/>
      <c r="F25" s="6"/>
      <c r="G25" s="8"/>
      <c r="H25" s="9"/>
      <c r="I25" s="6"/>
      <c r="J25" s="10" t="n">
        <f aca="false">IF(I25="",0,IF(I25="Win",G25*H25,IF(OR(I25="Push",I25="Void"),H25,0)))</f>
        <v>0</v>
      </c>
      <c r="K25" s="10" t="n">
        <f aca="false">IF(I25="",0,J25-H25)</f>
        <v>0</v>
      </c>
      <c r="L25" s="10" t="n">
        <f aca="false">IF(I25="",L24,L24+K25)</f>
        <v>32.55</v>
      </c>
      <c r="M25" s="11" t="str">
        <f aca="false">IF(I25="","",IF(SUMPRODUCT(--(I$4:I25&lt;&gt;"")*H$4:H25)=0,"",L25/SUMPRODUCT(--(I$4:I25&lt;&gt;"")*H$4:H25)))</f>
        <v/>
      </c>
      <c r="N25" s="12"/>
      <c r="O25" s="13"/>
    </row>
    <row r="26" customFormat="false" ht="15" hidden="false" customHeight="false" outlineLevel="0" collapsed="false">
      <c r="A26" s="4" t="n">
        <v>23</v>
      </c>
      <c r="B26" s="5"/>
      <c r="C26" s="6"/>
      <c r="D26" s="7"/>
      <c r="E26" s="7"/>
      <c r="F26" s="6"/>
      <c r="G26" s="8"/>
      <c r="H26" s="9"/>
      <c r="I26" s="6"/>
      <c r="J26" s="10" t="n">
        <f aca="false">IF(I26="",0,IF(I26="Win",G26*H26,IF(OR(I26="Push",I26="Void"),H26,0)))</f>
        <v>0</v>
      </c>
      <c r="K26" s="10" t="n">
        <f aca="false">IF(I26="",0,J26-H26)</f>
        <v>0</v>
      </c>
      <c r="L26" s="10" t="n">
        <f aca="false">IF(I26="",L25,L25+K26)</f>
        <v>32.55</v>
      </c>
      <c r="M26" s="11" t="str">
        <f aca="false">IF(I26="","",IF(SUMPRODUCT(--(I$4:I26&lt;&gt;"")*H$4:H26)=0,"",L26/SUMPRODUCT(--(I$4:I26&lt;&gt;"")*H$4:H26)))</f>
        <v/>
      </c>
      <c r="N26" s="12"/>
      <c r="O26" s="13"/>
    </row>
    <row r="27" customFormat="false" ht="15" hidden="false" customHeight="false" outlineLevel="0" collapsed="false">
      <c r="A27" s="4" t="n">
        <v>24</v>
      </c>
      <c r="B27" s="5"/>
      <c r="C27" s="6"/>
      <c r="D27" s="7"/>
      <c r="E27" s="7"/>
      <c r="F27" s="6"/>
      <c r="G27" s="8"/>
      <c r="H27" s="9"/>
      <c r="I27" s="6"/>
      <c r="J27" s="10" t="n">
        <f aca="false">IF(I27="",0,IF(I27="Win",G27*H27,IF(OR(I27="Push",I27="Void"),H27,0)))</f>
        <v>0</v>
      </c>
      <c r="K27" s="10" t="n">
        <f aca="false">IF(I27="",0,J27-H27)</f>
        <v>0</v>
      </c>
      <c r="L27" s="10" t="n">
        <f aca="false">IF(I27="",L26,L26+K27)</f>
        <v>32.55</v>
      </c>
      <c r="M27" s="11" t="str">
        <f aca="false">IF(I27="","",IF(SUMPRODUCT(--(I$4:I27&lt;&gt;"")*H$4:H27)=0,"",L27/SUMPRODUCT(--(I$4:I27&lt;&gt;"")*H$4:H27)))</f>
        <v/>
      </c>
      <c r="N27" s="12"/>
      <c r="O27" s="13"/>
    </row>
    <row r="28" customFormat="false" ht="15" hidden="false" customHeight="false" outlineLevel="0" collapsed="false">
      <c r="A28" s="4" t="n">
        <v>25</v>
      </c>
      <c r="B28" s="5"/>
      <c r="C28" s="6"/>
      <c r="D28" s="7"/>
      <c r="E28" s="7"/>
      <c r="F28" s="6"/>
      <c r="G28" s="8"/>
      <c r="H28" s="9"/>
      <c r="I28" s="6"/>
      <c r="J28" s="10" t="n">
        <f aca="false">IF(I28="",0,IF(I28="Win",G28*H28,IF(OR(I28="Push",I28="Void"),H28,0)))</f>
        <v>0</v>
      </c>
      <c r="K28" s="10" t="n">
        <f aca="false">IF(I28="",0,J28-H28)</f>
        <v>0</v>
      </c>
      <c r="L28" s="10" t="n">
        <f aca="false">IF(I28="",L27,L27+K28)</f>
        <v>32.55</v>
      </c>
      <c r="M28" s="11" t="str">
        <f aca="false">IF(I28="","",IF(SUMPRODUCT(--(I$4:I28&lt;&gt;"")*H$4:H28)=0,"",L28/SUMPRODUCT(--(I$4:I28&lt;&gt;"")*H$4:H28)))</f>
        <v/>
      </c>
      <c r="N28" s="12"/>
      <c r="O28" s="13"/>
    </row>
    <row r="29" customFormat="false" ht="15" hidden="false" customHeight="false" outlineLevel="0" collapsed="false">
      <c r="A29" s="4" t="n">
        <v>26</v>
      </c>
      <c r="B29" s="5"/>
      <c r="C29" s="6"/>
      <c r="D29" s="7"/>
      <c r="E29" s="7"/>
      <c r="F29" s="6"/>
      <c r="G29" s="8"/>
      <c r="H29" s="9"/>
      <c r="I29" s="6"/>
      <c r="J29" s="10" t="n">
        <f aca="false">IF(I29="",0,IF(I29="Win",G29*H29,IF(OR(I29="Push",I29="Void"),H29,0)))</f>
        <v>0</v>
      </c>
      <c r="K29" s="10" t="n">
        <f aca="false">IF(I29="",0,J29-H29)</f>
        <v>0</v>
      </c>
      <c r="L29" s="10" t="n">
        <f aca="false">IF(I29="",L28,L28+K29)</f>
        <v>32.55</v>
      </c>
      <c r="M29" s="11" t="str">
        <f aca="false">IF(I29="","",IF(SUMPRODUCT(--(I$4:I29&lt;&gt;"")*H$4:H29)=0,"",L29/SUMPRODUCT(--(I$4:I29&lt;&gt;"")*H$4:H29)))</f>
        <v/>
      </c>
      <c r="N29" s="12"/>
      <c r="O29" s="13"/>
    </row>
    <row r="30" customFormat="false" ht="15" hidden="false" customHeight="false" outlineLevel="0" collapsed="false">
      <c r="A30" s="4" t="n">
        <v>27</v>
      </c>
      <c r="B30" s="5"/>
      <c r="C30" s="6"/>
      <c r="D30" s="7"/>
      <c r="E30" s="7"/>
      <c r="F30" s="6"/>
      <c r="G30" s="8"/>
      <c r="H30" s="9"/>
      <c r="I30" s="6"/>
      <c r="J30" s="10" t="n">
        <f aca="false">IF(I30="",0,IF(I30="Win",G30*H30,IF(OR(I30="Push",I30="Void"),H30,0)))</f>
        <v>0</v>
      </c>
      <c r="K30" s="10" t="n">
        <f aca="false">IF(I30="",0,J30-H30)</f>
        <v>0</v>
      </c>
      <c r="L30" s="10" t="n">
        <f aca="false">IF(I30="",L29,L29+K30)</f>
        <v>32.55</v>
      </c>
      <c r="M30" s="11" t="str">
        <f aca="false">IF(I30="","",IF(SUMPRODUCT(--(I$4:I30&lt;&gt;"")*H$4:H30)=0,"",L30/SUMPRODUCT(--(I$4:I30&lt;&gt;"")*H$4:H30)))</f>
        <v/>
      </c>
      <c r="N30" s="12"/>
      <c r="O30" s="13"/>
    </row>
    <row r="31" customFormat="false" ht="15" hidden="false" customHeight="false" outlineLevel="0" collapsed="false">
      <c r="A31" s="4" t="n">
        <v>28</v>
      </c>
      <c r="B31" s="5"/>
      <c r="C31" s="6"/>
      <c r="D31" s="7"/>
      <c r="E31" s="7"/>
      <c r="F31" s="6"/>
      <c r="G31" s="8"/>
      <c r="H31" s="9"/>
      <c r="I31" s="6"/>
      <c r="J31" s="10" t="n">
        <f aca="false">IF(I31="",0,IF(I31="Win",G31*H31,IF(OR(I31="Push",I31="Void"),H31,0)))</f>
        <v>0</v>
      </c>
      <c r="K31" s="10" t="n">
        <f aca="false">IF(I31="",0,J31-H31)</f>
        <v>0</v>
      </c>
      <c r="L31" s="10" t="n">
        <f aca="false">IF(I31="",L30,L30+K31)</f>
        <v>32.55</v>
      </c>
      <c r="M31" s="11" t="str">
        <f aca="false">IF(I31="","",IF(SUMPRODUCT(--(I$4:I31&lt;&gt;"")*H$4:H31)=0,"",L31/SUMPRODUCT(--(I$4:I31&lt;&gt;"")*H$4:H31)))</f>
        <v/>
      </c>
      <c r="N31" s="12"/>
      <c r="O31" s="13"/>
    </row>
    <row r="32" customFormat="false" ht="15" hidden="false" customHeight="false" outlineLevel="0" collapsed="false">
      <c r="A32" s="4" t="n">
        <v>29</v>
      </c>
      <c r="B32" s="5"/>
      <c r="C32" s="6"/>
      <c r="D32" s="7"/>
      <c r="E32" s="7"/>
      <c r="F32" s="6"/>
      <c r="G32" s="8"/>
      <c r="H32" s="9"/>
      <c r="I32" s="6"/>
      <c r="J32" s="10" t="n">
        <f aca="false">IF(I32="",0,IF(I32="Win",G32*H32,IF(OR(I32="Push",I32="Void"),H32,0)))</f>
        <v>0</v>
      </c>
      <c r="K32" s="10" t="n">
        <f aca="false">IF(I32="",0,J32-H32)</f>
        <v>0</v>
      </c>
      <c r="L32" s="10" t="n">
        <f aca="false">IF(I32="",L31,L31+K32)</f>
        <v>32.55</v>
      </c>
      <c r="M32" s="11" t="str">
        <f aca="false">IF(I32="","",IF(SUMPRODUCT(--(I$4:I32&lt;&gt;"")*H$4:H32)=0,"",L32/SUMPRODUCT(--(I$4:I32&lt;&gt;"")*H$4:H32)))</f>
        <v/>
      </c>
      <c r="N32" s="12"/>
      <c r="O32" s="13"/>
    </row>
    <row r="33" customFormat="false" ht="15" hidden="false" customHeight="false" outlineLevel="0" collapsed="false">
      <c r="A33" s="4" t="n">
        <v>30</v>
      </c>
      <c r="B33" s="5"/>
      <c r="C33" s="6"/>
      <c r="D33" s="7"/>
      <c r="E33" s="7"/>
      <c r="F33" s="6"/>
      <c r="G33" s="8"/>
      <c r="H33" s="9"/>
      <c r="I33" s="6"/>
      <c r="J33" s="10" t="n">
        <f aca="false">IF(I33="",0,IF(I33="Win",G33*H33,IF(OR(I33="Push",I33="Void"),H33,0)))</f>
        <v>0</v>
      </c>
      <c r="K33" s="10" t="n">
        <f aca="false">IF(I33="",0,J33-H33)</f>
        <v>0</v>
      </c>
      <c r="L33" s="10" t="n">
        <f aca="false">IF(I33="",L32,L32+K33)</f>
        <v>32.55</v>
      </c>
      <c r="M33" s="11" t="str">
        <f aca="false">IF(I33="","",IF(SUMPRODUCT(--(I$4:I33&lt;&gt;"")*H$4:H33)=0,"",L33/SUMPRODUCT(--(I$4:I33&lt;&gt;"")*H$4:H33)))</f>
        <v/>
      </c>
      <c r="N33" s="12"/>
      <c r="O33" s="13"/>
    </row>
    <row r="34" customFormat="false" ht="15" hidden="false" customHeight="false" outlineLevel="0" collapsed="false">
      <c r="A34" s="4" t="n">
        <v>31</v>
      </c>
      <c r="B34" s="5"/>
      <c r="C34" s="6"/>
      <c r="D34" s="7"/>
      <c r="E34" s="7"/>
      <c r="F34" s="6"/>
      <c r="G34" s="8"/>
      <c r="H34" s="9"/>
      <c r="I34" s="6"/>
      <c r="J34" s="10" t="n">
        <f aca="false">IF(I34="",0,IF(I34="Win",G34*H34,IF(OR(I34="Push",I34="Void"),H34,0)))</f>
        <v>0</v>
      </c>
      <c r="K34" s="10" t="n">
        <f aca="false">IF(I34="",0,J34-H34)</f>
        <v>0</v>
      </c>
      <c r="L34" s="10" t="n">
        <f aca="false">IF(I34="",L33,L33+K34)</f>
        <v>32.55</v>
      </c>
      <c r="M34" s="11" t="str">
        <f aca="false">IF(I34="","",IF(SUMPRODUCT(--(I$4:I34&lt;&gt;"")*H$4:H34)=0,"",L34/SUMPRODUCT(--(I$4:I34&lt;&gt;"")*H$4:H34)))</f>
        <v/>
      </c>
      <c r="N34" s="12"/>
      <c r="O34" s="13"/>
    </row>
    <row r="35" customFormat="false" ht="15" hidden="false" customHeight="false" outlineLevel="0" collapsed="false">
      <c r="A35" s="4" t="n">
        <v>32</v>
      </c>
      <c r="B35" s="5"/>
      <c r="C35" s="6"/>
      <c r="D35" s="7"/>
      <c r="E35" s="7"/>
      <c r="F35" s="6"/>
      <c r="G35" s="8"/>
      <c r="H35" s="9"/>
      <c r="I35" s="6"/>
      <c r="J35" s="10" t="n">
        <f aca="false">IF(I35="",0,IF(I35="Win",G35*H35,IF(OR(I35="Push",I35="Void"),H35,0)))</f>
        <v>0</v>
      </c>
      <c r="K35" s="10" t="n">
        <f aca="false">IF(I35="",0,J35-H35)</f>
        <v>0</v>
      </c>
      <c r="L35" s="10" t="n">
        <f aca="false">IF(I35="",L34,L34+K35)</f>
        <v>32.55</v>
      </c>
      <c r="M35" s="11" t="str">
        <f aca="false">IF(I35="","",IF(SUMPRODUCT(--(I$4:I35&lt;&gt;"")*H$4:H35)=0,"",L35/SUMPRODUCT(--(I$4:I35&lt;&gt;"")*H$4:H35)))</f>
        <v/>
      </c>
      <c r="N35" s="12"/>
      <c r="O35" s="13"/>
    </row>
    <row r="36" customFormat="false" ht="15" hidden="false" customHeight="false" outlineLevel="0" collapsed="false">
      <c r="A36" s="4" t="n">
        <v>33</v>
      </c>
      <c r="B36" s="5"/>
      <c r="C36" s="6"/>
      <c r="D36" s="7"/>
      <c r="E36" s="7"/>
      <c r="F36" s="6"/>
      <c r="G36" s="8"/>
      <c r="H36" s="9"/>
      <c r="I36" s="6"/>
      <c r="J36" s="10" t="n">
        <f aca="false">IF(I36="",0,IF(I36="Win",G36*H36,IF(OR(I36="Push",I36="Void"),H36,0)))</f>
        <v>0</v>
      </c>
      <c r="K36" s="10" t="n">
        <f aca="false">IF(I36="",0,J36-H36)</f>
        <v>0</v>
      </c>
      <c r="L36" s="10" t="n">
        <f aca="false">IF(I36="",L35,L35+K36)</f>
        <v>32.55</v>
      </c>
      <c r="M36" s="11" t="str">
        <f aca="false">IF(I36="","",IF(SUMPRODUCT(--(I$4:I36&lt;&gt;"")*H$4:H36)=0,"",L36/SUMPRODUCT(--(I$4:I36&lt;&gt;"")*H$4:H36)))</f>
        <v/>
      </c>
      <c r="N36" s="12"/>
      <c r="O36" s="13"/>
    </row>
    <row r="37" customFormat="false" ht="15" hidden="false" customHeight="false" outlineLevel="0" collapsed="false">
      <c r="A37" s="4" t="n">
        <v>34</v>
      </c>
      <c r="B37" s="5"/>
      <c r="C37" s="6"/>
      <c r="D37" s="7"/>
      <c r="E37" s="7"/>
      <c r="F37" s="6"/>
      <c r="G37" s="8"/>
      <c r="H37" s="9"/>
      <c r="I37" s="6"/>
      <c r="J37" s="10" t="n">
        <f aca="false">IF(I37="",0,IF(I37="Win",G37*H37,IF(OR(I37="Push",I37="Void"),H37,0)))</f>
        <v>0</v>
      </c>
      <c r="K37" s="10" t="n">
        <f aca="false">IF(I37="",0,J37-H37)</f>
        <v>0</v>
      </c>
      <c r="L37" s="10" t="n">
        <f aca="false">IF(I37="",L36,L36+K37)</f>
        <v>32.55</v>
      </c>
      <c r="M37" s="11" t="str">
        <f aca="false">IF(I37="","",IF(SUMPRODUCT(--(I$4:I37&lt;&gt;"")*H$4:H37)=0,"",L37/SUMPRODUCT(--(I$4:I37&lt;&gt;"")*H$4:H37)))</f>
        <v/>
      </c>
      <c r="N37" s="12"/>
      <c r="O37" s="13"/>
    </row>
    <row r="38" customFormat="false" ht="15" hidden="false" customHeight="false" outlineLevel="0" collapsed="false">
      <c r="A38" s="4" t="n">
        <v>35</v>
      </c>
      <c r="B38" s="5"/>
      <c r="C38" s="6"/>
      <c r="D38" s="7"/>
      <c r="E38" s="7"/>
      <c r="F38" s="6"/>
      <c r="G38" s="8"/>
      <c r="H38" s="9"/>
      <c r="I38" s="6"/>
      <c r="J38" s="10" t="n">
        <f aca="false">IF(I38="",0,IF(I38="Win",G38*H38,IF(OR(I38="Push",I38="Void"),H38,0)))</f>
        <v>0</v>
      </c>
      <c r="K38" s="10" t="n">
        <f aca="false">IF(I38="",0,J38-H38)</f>
        <v>0</v>
      </c>
      <c r="L38" s="10" t="n">
        <f aca="false">IF(I38="",L37,L37+K38)</f>
        <v>32.55</v>
      </c>
      <c r="M38" s="11" t="str">
        <f aca="false">IF(I38="","",IF(SUMPRODUCT(--(I$4:I38&lt;&gt;"")*H$4:H38)=0,"",L38/SUMPRODUCT(--(I$4:I38&lt;&gt;"")*H$4:H38)))</f>
        <v/>
      </c>
      <c r="N38" s="12"/>
      <c r="O38" s="13"/>
    </row>
    <row r="39" customFormat="false" ht="15" hidden="false" customHeight="false" outlineLevel="0" collapsed="false">
      <c r="A39" s="4" t="n">
        <v>36</v>
      </c>
      <c r="B39" s="5"/>
      <c r="C39" s="6"/>
      <c r="D39" s="7"/>
      <c r="E39" s="7"/>
      <c r="F39" s="6"/>
      <c r="G39" s="8"/>
      <c r="H39" s="9"/>
      <c r="I39" s="6"/>
      <c r="J39" s="10" t="n">
        <f aca="false">IF(I39="",0,IF(I39="Win",G39*H39,IF(OR(I39="Push",I39="Void"),H39,0)))</f>
        <v>0</v>
      </c>
      <c r="K39" s="10" t="n">
        <f aca="false">IF(I39="",0,J39-H39)</f>
        <v>0</v>
      </c>
      <c r="L39" s="10" t="n">
        <f aca="false">IF(I39="",L38,L38+K39)</f>
        <v>32.55</v>
      </c>
      <c r="M39" s="11" t="str">
        <f aca="false">IF(I39="","",IF(SUMPRODUCT(--(I$4:I39&lt;&gt;"")*H$4:H39)=0,"",L39/SUMPRODUCT(--(I$4:I39&lt;&gt;"")*H$4:H39)))</f>
        <v/>
      </c>
      <c r="N39" s="12"/>
      <c r="O39" s="13"/>
    </row>
    <row r="40" customFormat="false" ht="15" hidden="false" customHeight="false" outlineLevel="0" collapsed="false">
      <c r="A40" s="4" t="n">
        <v>37</v>
      </c>
      <c r="B40" s="5"/>
      <c r="C40" s="6"/>
      <c r="D40" s="7"/>
      <c r="E40" s="7"/>
      <c r="F40" s="6"/>
      <c r="G40" s="8"/>
      <c r="H40" s="9"/>
      <c r="I40" s="6"/>
      <c r="J40" s="10" t="n">
        <f aca="false">IF(I40="",0,IF(I40="Win",G40*H40,IF(OR(I40="Push",I40="Void"),H40,0)))</f>
        <v>0</v>
      </c>
      <c r="K40" s="10" t="n">
        <f aca="false">IF(I40="",0,J40-H40)</f>
        <v>0</v>
      </c>
      <c r="L40" s="10" t="n">
        <f aca="false">IF(I40="",L39,L39+K40)</f>
        <v>32.55</v>
      </c>
      <c r="M40" s="11" t="str">
        <f aca="false">IF(I40="","",IF(SUMPRODUCT(--(I$4:I40&lt;&gt;"")*H$4:H40)=0,"",L40/SUMPRODUCT(--(I$4:I40&lt;&gt;"")*H$4:H40)))</f>
        <v/>
      </c>
      <c r="N40" s="12"/>
      <c r="O40" s="13"/>
    </row>
    <row r="41" customFormat="false" ht="15" hidden="false" customHeight="false" outlineLevel="0" collapsed="false">
      <c r="A41" s="4" t="n">
        <v>38</v>
      </c>
      <c r="B41" s="5"/>
      <c r="C41" s="6"/>
      <c r="D41" s="7"/>
      <c r="E41" s="7"/>
      <c r="F41" s="6"/>
      <c r="G41" s="8"/>
      <c r="H41" s="9"/>
      <c r="I41" s="6"/>
      <c r="J41" s="10" t="n">
        <f aca="false">IF(I41="",0,IF(I41="Win",G41*H41,IF(OR(I41="Push",I41="Void"),H41,0)))</f>
        <v>0</v>
      </c>
      <c r="K41" s="10" t="n">
        <f aca="false">IF(I41="",0,J41-H41)</f>
        <v>0</v>
      </c>
      <c r="L41" s="10" t="n">
        <f aca="false">IF(I41="",L40,L40+K41)</f>
        <v>32.55</v>
      </c>
      <c r="M41" s="11" t="str">
        <f aca="false">IF(I41="","",IF(SUMPRODUCT(--(I$4:I41&lt;&gt;"")*H$4:H41)=0,"",L41/SUMPRODUCT(--(I$4:I41&lt;&gt;"")*H$4:H41)))</f>
        <v/>
      </c>
      <c r="N41" s="12"/>
      <c r="O41" s="13"/>
    </row>
    <row r="42" customFormat="false" ht="15" hidden="false" customHeight="false" outlineLevel="0" collapsed="false">
      <c r="A42" s="4" t="n">
        <v>39</v>
      </c>
      <c r="B42" s="5"/>
      <c r="C42" s="6"/>
      <c r="D42" s="7"/>
      <c r="E42" s="7"/>
      <c r="F42" s="6"/>
      <c r="G42" s="8"/>
      <c r="H42" s="9"/>
      <c r="I42" s="6"/>
      <c r="J42" s="10" t="n">
        <f aca="false">IF(I42="",0,IF(I42="Win",G42*H42,IF(OR(I42="Push",I42="Void"),H42,0)))</f>
        <v>0</v>
      </c>
      <c r="K42" s="10" t="n">
        <f aca="false">IF(I42="",0,J42-H42)</f>
        <v>0</v>
      </c>
      <c r="L42" s="10" t="n">
        <f aca="false">IF(I42="",L41,L41+K42)</f>
        <v>32.55</v>
      </c>
      <c r="M42" s="11" t="str">
        <f aca="false">IF(I42="","",IF(SUMPRODUCT(--(I$4:I42&lt;&gt;"")*H$4:H42)=0,"",L42/SUMPRODUCT(--(I$4:I42&lt;&gt;"")*H$4:H42)))</f>
        <v/>
      </c>
      <c r="N42" s="12"/>
      <c r="O42" s="13"/>
    </row>
    <row r="43" customFormat="false" ht="15" hidden="false" customHeight="false" outlineLevel="0" collapsed="false">
      <c r="A43" s="4" t="n">
        <v>40</v>
      </c>
      <c r="B43" s="5"/>
      <c r="C43" s="6"/>
      <c r="D43" s="7"/>
      <c r="E43" s="7"/>
      <c r="F43" s="6"/>
      <c r="G43" s="8"/>
      <c r="H43" s="9"/>
      <c r="I43" s="6"/>
      <c r="J43" s="10" t="n">
        <f aca="false">IF(I43="",0,IF(I43="Win",G43*H43,IF(OR(I43="Push",I43="Void"),H43,0)))</f>
        <v>0</v>
      </c>
      <c r="K43" s="10" t="n">
        <f aca="false">IF(I43="",0,J43-H43)</f>
        <v>0</v>
      </c>
      <c r="L43" s="10" t="n">
        <f aca="false">IF(I43="",L42,L42+K43)</f>
        <v>32.55</v>
      </c>
      <c r="M43" s="11" t="str">
        <f aca="false">IF(I43="","",IF(SUMPRODUCT(--(I$4:I43&lt;&gt;"")*H$4:H43)=0,"",L43/SUMPRODUCT(--(I$4:I43&lt;&gt;"")*H$4:H43)))</f>
        <v/>
      </c>
      <c r="N43" s="12"/>
      <c r="O43" s="13"/>
    </row>
    <row r="44" customFormat="false" ht="15" hidden="false" customHeight="false" outlineLevel="0" collapsed="false">
      <c r="A44" s="4" t="n">
        <v>41</v>
      </c>
      <c r="B44" s="5"/>
      <c r="C44" s="6"/>
      <c r="D44" s="7"/>
      <c r="E44" s="7"/>
      <c r="F44" s="6"/>
      <c r="G44" s="8"/>
      <c r="H44" s="9"/>
      <c r="I44" s="6"/>
      <c r="J44" s="10" t="n">
        <f aca="false">IF(I44="",0,IF(I44="Win",G44*H44,IF(OR(I44="Push",I44="Void"),H44,0)))</f>
        <v>0</v>
      </c>
      <c r="K44" s="10" t="n">
        <f aca="false">IF(I44="",0,J44-H44)</f>
        <v>0</v>
      </c>
      <c r="L44" s="10" t="n">
        <f aca="false">IF(I44="",L43,L43+K44)</f>
        <v>32.55</v>
      </c>
      <c r="M44" s="11" t="str">
        <f aca="false">IF(I44="","",IF(SUMPRODUCT(--(I$4:I44&lt;&gt;"")*H$4:H44)=0,"",L44/SUMPRODUCT(--(I$4:I44&lt;&gt;"")*H$4:H44)))</f>
        <v/>
      </c>
      <c r="N44" s="12"/>
      <c r="O44" s="13"/>
    </row>
    <row r="45" customFormat="false" ht="15" hidden="false" customHeight="false" outlineLevel="0" collapsed="false">
      <c r="A45" s="4" t="n">
        <v>42</v>
      </c>
      <c r="B45" s="5"/>
      <c r="C45" s="6"/>
      <c r="D45" s="7"/>
      <c r="E45" s="7"/>
      <c r="F45" s="6"/>
      <c r="G45" s="8"/>
      <c r="H45" s="9"/>
      <c r="I45" s="6"/>
      <c r="J45" s="10" t="n">
        <f aca="false">IF(I45="",0,IF(I45="Win",G45*H45,IF(OR(I45="Push",I45="Void"),H45,0)))</f>
        <v>0</v>
      </c>
      <c r="K45" s="10" t="n">
        <f aca="false">IF(I45="",0,J45-H45)</f>
        <v>0</v>
      </c>
      <c r="L45" s="10" t="n">
        <f aca="false">IF(I45="",L44,L44+K45)</f>
        <v>32.55</v>
      </c>
      <c r="M45" s="11" t="str">
        <f aca="false">IF(I45="","",IF(SUMPRODUCT(--(I$4:I45&lt;&gt;"")*H$4:H45)=0,"",L45/SUMPRODUCT(--(I$4:I45&lt;&gt;"")*H$4:H45)))</f>
        <v/>
      </c>
      <c r="N45" s="12"/>
      <c r="O45" s="13"/>
    </row>
    <row r="46" customFormat="false" ht="15" hidden="false" customHeight="false" outlineLevel="0" collapsed="false">
      <c r="A46" s="4" t="n">
        <v>43</v>
      </c>
      <c r="B46" s="5"/>
      <c r="C46" s="6"/>
      <c r="D46" s="7"/>
      <c r="E46" s="7"/>
      <c r="F46" s="6"/>
      <c r="G46" s="8"/>
      <c r="H46" s="9"/>
      <c r="I46" s="6"/>
      <c r="J46" s="10" t="n">
        <f aca="false">IF(I46="",0,IF(I46="Win",G46*H46,IF(OR(I46="Push",I46="Void"),H46,0)))</f>
        <v>0</v>
      </c>
      <c r="K46" s="10" t="n">
        <f aca="false">IF(I46="",0,J46-H46)</f>
        <v>0</v>
      </c>
      <c r="L46" s="10" t="n">
        <f aca="false">IF(I46="",L45,L45+K46)</f>
        <v>32.55</v>
      </c>
      <c r="M46" s="11" t="str">
        <f aca="false">IF(I46="","",IF(SUMPRODUCT(--(I$4:I46&lt;&gt;"")*H$4:H46)=0,"",L46/SUMPRODUCT(--(I$4:I46&lt;&gt;"")*H$4:H46)))</f>
        <v/>
      </c>
      <c r="N46" s="12"/>
      <c r="O46" s="13"/>
    </row>
    <row r="47" customFormat="false" ht="15" hidden="false" customHeight="false" outlineLevel="0" collapsed="false">
      <c r="A47" s="4" t="n">
        <v>44</v>
      </c>
      <c r="B47" s="5"/>
      <c r="C47" s="6"/>
      <c r="D47" s="7"/>
      <c r="E47" s="7"/>
      <c r="F47" s="6"/>
      <c r="G47" s="8"/>
      <c r="H47" s="9"/>
      <c r="I47" s="6"/>
      <c r="J47" s="10" t="n">
        <f aca="false">IF(I47="",0,IF(I47="Win",G47*H47,IF(OR(I47="Push",I47="Void"),H47,0)))</f>
        <v>0</v>
      </c>
      <c r="K47" s="10" t="n">
        <f aca="false">IF(I47="",0,J47-H47)</f>
        <v>0</v>
      </c>
      <c r="L47" s="10" t="n">
        <f aca="false">IF(I47="",L46,L46+K47)</f>
        <v>32.55</v>
      </c>
      <c r="M47" s="11" t="str">
        <f aca="false">IF(I47="","",IF(SUMPRODUCT(--(I$4:I47&lt;&gt;"")*H$4:H47)=0,"",L47/SUMPRODUCT(--(I$4:I47&lt;&gt;"")*H$4:H47)))</f>
        <v/>
      </c>
      <c r="N47" s="12"/>
      <c r="O47" s="13"/>
    </row>
    <row r="48" customFormat="false" ht="15" hidden="false" customHeight="false" outlineLevel="0" collapsed="false">
      <c r="A48" s="4" t="n">
        <v>45</v>
      </c>
      <c r="B48" s="5"/>
      <c r="C48" s="6"/>
      <c r="D48" s="7"/>
      <c r="E48" s="7"/>
      <c r="F48" s="6"/>
      <c r="G48" s="8"/>
      <c r="H48" s="9"/>
      <c r="I48" s="6"/>
      <c r="J48" s="10" t="n">
        <f aca="false">IF(I48="",0,IF(I48="Win",G48*H48,IF(OR(I48="Push",I48="Void"),H48,0)))</f>
        <v>0</v>
      </c>
      <c r="K48" s="10" t="n">
        <f aca="false">IF(I48="",0,J48-H48)</f>
        <v>0</v>
      </c>
      <c r="L48" s="10" t="n">
        <f aca="false">IF(I48="",L47,L47+K48)</f>
        <v>32.55</v>
      </c>
      <c r="M48" s="11" t="str">
        <f aca="false">IF(I48="","",IF(SUMPRODUCT(--(I$4:I48&lt;&gt;"")*H$4:H48)=0,"",L48/SUMPRODUCT(--(I$4:I48&lt;&gt;"")*H$4:H48)))</f>
        <v/>
      </c>
      <c r="N48" s="12"/>
      <c r="O48" s="13"/>
    </row>
    <row r="49" customFormat="false" ht="15" hidden="false" customHeight="false" outlineLevel="0" collapsed="false">
      <c r="A49" s="4" t="n">
        <v>46</v>
      </c>
      <c r="B49" s="5"/>
      <c r="C49" s="6"/>
      <c r="D49" s="7"/>
      <c r="E49" s="7"/>
      <c r="F49" s="6"/>
      <c r="G49" s="8"/>
      <c r="H49" s="9"/>
      <c r="I49" s="6"/>
      <c r="J49" s="10" t="n">
        <f aca="false">IF(I49="",0,IF(I49="Win",G49*H49,IF(OR(I49="Push",I49="Void"),H49,0)))</f>
        <v>0</v>
      </c>
      <c r="K49" s="10" t="n">
        <f aca="false">IF(I49="",0,J49-H49)</f>
        <v>0</v>
      </c>
      <c r="L49" s="10" t="n">
        <f aca="false">IF(I49="",L48,L48+K49)</f>
        <v>32.55</v>
      </c>
      <c r="M49" s="11" t="str">
        <f aca="false">IF(I49="","",IF(SUMPRODUCT(--(I$4:I49&lt;&gt;"")*H$4:H49)=0,"",L49/SUMPRODUCT(--(I$4:I49&lt;&gt;"")*H$4:H49)))</f>
        <v/>
      </c>
      <c r="N49" s="12"/>
      <c r="O49" s="13"/>
    </row>
    <row r="50" customFormat="false" ht="15" hidden="false" customHeight="false" outlineLevel="0" collapsed="false">
      <c r="A50" s="4" t="n">
        <v>47</v>
      </c>
      <c r="B50" s="5"/>
      <c r="C50" s="6"/>
      <c r="D50" s="7"/>
      <c r="E50" s="7"/>
      <c r="F50" s="6"/>
      <c r="G50" s="8"/>
      <c r="H50" s="9"/>
      <c r="I50" s="6"/>
      <c r="J50" s="10" t="n">
        <f aca="false">IF(I50="",0,IF(I50="Win",G50*H50,IF(OR(I50="Push",I50="Void"),H50,0)))</f>
        <v>0</v>
      </c>
      <c r="K50" s="10" t="n">
        <f aca="false">IF(I50="",0,J50-H50)</f>
        <v>0</v>
      </c>
      <c r="L50" s="10" t="n">
        <f aca="false">IF(I50="",L49,L49+K50)</f>
        <v>32.55</v>
      </c>
      <c r="M50" s="11" t="str">
        <f aca="false">IF(I50="","",IF(SUMPRODUCT(--(I$4:I50&lt;&gt;"")*H$4:H50)=0,"",L50/SUMPRODUCT(--(I$4:I50&lt;&gt;"")*H$4:H50)))</f>
        <v/>
      </c>
      <c r="N50" s="12"/>
      <c r="O50" s="13"/>
    </row>
    <row r="51" customFormat="false" ht="15" hidden="false" customHeight="false" outlineLevel="0" collapsed="false">
      <c r="A51" s="4" t="n">
        <v>48</v>
      </c>
      <c r="B51" s="5"/>
      <c r="C51" s="6"/>
      <c r="D51" s="7"/>
      <c r="E51" s="7"/>
      <c r="F51" s="6"/>
      <c r="G51" s="8"/>
      <c r="H51" s="9"/>
      <c r="I51" s="6"/>
      <c r="J51" s="10" t="n">
        <f aca="false">IF(I51="",0,IF(I51="Win",G51*H51,IF(OR(I51="Push",I51="Void"),H51,0)))</f>
        <v>0</v>
      </c>
      <c r="K51" s="10" t="n">
        <f aca="false">IF(I51="",0,J51-H51)</f>
        <v>0</v>
      </c>
      <c r="L51" s="10" t="n">
        <f aca="false">IF(I51="",L50,L50+K51)</f>
        <v>32.55</v>
      </c>
      <c r="M51" s="11" t="str">
        <f aca="false">IF(I51="","",IF(SUMPRODUCT(--(I$4:I51&lt;&gt;"")*H$4:H51)=0,"",L51/SUMPRODUCT(--(I$4:I51&lt;&gt;"")*H$4:H51)))</f>
        <v/>
      </c>
      <c r="N51" s="12"/>
      <c r="O51" s="13"/>
    </row>
    <row r="52" customFormat="false" ht="15" hidden="false" customHeight="false" outlineLevel="0" collapsed="false">
      <c r="A52" s="4" t="n">
        <v>49</v>
      </c>
      <c r="B52" s="5"/>
      <c r="C52" s="6"/>
      <c r="D52" s="7"/>
      <c r="E52" s="7"/>
      <c r="F52" s="6"/>
      <c r="G52" s="8"/>
      <c r="H52" s="9"/>
      <c r="I52" s="6"/>
      <c r="J52" s="10" t="n">
        <f aca="false">IF(I52="",0,IF(I52="Win",G52*H52,IF(OR(I52="Push",I52="Void"),H52,0)))</f>
        <v>0</v>
      </c>
      <c r="K52" s="10" t="n">
        <f aca="false">IF(I52="",0,J52-H52)</f>
        <v>0</v>
      </c>
      <c r="L52" s="10" t="n">
        <f aca="false">IF(I52="",L51,L51+K52)</f>
        <v>32.55</v>
      </c>
      <c r="M52" s="11" t="str">
        <f aca="false">IF(I52="","",IF(SUMPRODUCT(--(I$4:I52&lt;&gt;"")*H$4:H52)=0,"",L52/SUMPRODUCT(--(I$4:I52&lt;&gt;"")*H$4:H52)))</f>
        <v/>
      </c>
      <c r="N52" s="12"/>
      <c r="O52" s="13"/>
    </row>
    <row r="53" customFormat="false" ht="15" hidden="false" customHeight="false" outlineLevel="0" collapsed="false">
      <c r="A53" s="4" t="n">
        <v>50</v>
      </c>
      <c r="B53" s="5"/>
      <c r="C53" s="6"/>
      <c r="D53" s="7"/>
      <c r="E53" s="7"/>
      <c r="F53" s="6"/>
      <c r="G53" s="8"/>
      <c r="H53" s="9"/>
      <c r="I53" s="6"/>
      <c r="J53" s="10" t="n">
        <f aca="false">IF(I53="",0,IF(I53="Win",G53*H53,IF(OR(I53="Push",I53="Void"),H53,0)))</f>
        <v>0</v>
      </c>
      <c r="K53" s="10" t="n">
        <f aca="false">IF(I53="",0,J53-H53)</f>
        <v>0</v>
      </c>
      <c r="L53" s="10" t="n">
        <f aca="false">IF(I53="",L52,L52+K53)</f>
        <v>32.55</v>
      </c>
      <c r="M53" s="11" t="str">
        <f aca="false">IF(I53="","",IF(SUMPRODUCT(--(I$4:I53&lt;&gt;"")*H$4:H53)=0,"",L53/SUMPRODUCT(--(I$4:I53&lt;&gt;"")*H$4:H53)))</f>
        <v/>
      </c>
      <c r="N53" s="12"/>
      <c r="O53" s="13"/>
    </row>
    <row r="54" customFormat="false" ht="15" hidden="false" customHeight="false" outlineLevel="0" collapsed="false">
      <c r="A54" s="4" t="n">
        <v>51</v>
      </c>
      <c r="B54" s="5"/>
      <c r="C54" s="6"/>
      <c r="D54" s="7"/>
      <c r="E54" s="7"/>
      <c r="F54" s="6"/>
      <c r="G54" s="8"/>
      <c r="H54" s="9"/>
      <c r="I54" s="6"/>
      <c r="J54" s="10" t="n">
        <f aca="false">IF(I54="",0,IF(I54="Win",G54*H54,IF(OR(I54="Push",I54="Void"),H54,0)))</f>
        <v>0</v>
      </c>
      <c r="K54" s="10" t="n">
        <f aca="false">IF(I54="",0,J54-H54)</f>
        <v>0</v>
      </c>
      <c r="L54" s="10" t="n">
        <f aca="false">IF(I54="",L53,L53+K54)</f>
        <v>32.55</v>
      </c>
      <c r="M54" s="11" t="str">
        <f aca="false">IF(I54="","",IF(SUMPRODUCT(--(I$4:I54&lt;&gt;"")*H$4:H54)=0,"",L54/SUMPRODUCT(--(I$4:I54&lt;&gt;"")*H$4:H54)))</f>
        <v/>
      </c>
      <c r="N54" s="12"/>
      <c r="O54" s="13"/>
    </row>
    <row r="55" customFormat="false" ht="15" hidden="false" customHeight="false" outlineLevel="0" collapsed="false">
      <c r="A55" s="4" t="n">
        <v>52</v>
      </c>
      <c r="B55" s="5"/>
      <c r="C55" s="6"/>
      <c r="D55" s="7"/>
      <c r="E55" s="7"/>
      <c r="F55" s="6"/>
      <c r="G55" s="8"/>
      <c r="H55" s="9"/>
      <c r="I55" s="6"/>
      <c r="J55" s="10" t="n">
        <f aca="false">IF(I55="",0,IF(I55="Win",G55*H55,IF(OR(I55="Push",I55="Void"),H55,0)))</f>
        <v>0</v>
      </c>
      <c r="K55" s="10" t="n">
        <f aca="false">IF(I55="",0,J55-H55)</f>
        <v>0</v>
      </c>
      <c r="L55" s="10" t="n">
        <f aca="false">IF(I55="",L54,L54+K55)</f>
        <v>32.55</v>
      </c>
      <c r="M55" s="11" t="str">
        <f aca="false">IF(I55="","",IF(SUMPRODUCT(--(I$4:I55&lt;&gt;"")*H$4:H55)=0,"",L55/SUMPRODUCT(--(I$4:I55&lt;&gt;"")*H$4:H55)))</f>
        <v/>
      </c>
      <c r="N55" s="12"/>
      <c r="O55" s="13"/>
    </row>
    <row r="56" customFormat="false" ht="15" hidden="false" customHeight="false" outlineLevel="0" collapsed="false">
      <c r="A56" s="4" t="n">
        <v>53</v>
      </c>
      <c r="B56" s="5"/>
      <c r="C56" s="6"/>
      <c r="D56" s="7"/>
      <c r="E56" s="7"/>
      <c r="F56" s="6"/>
      <c r="G56" s="8"/>
      <c r="H56" s="9"/>
      <c r="I56" s="6"/>
      <c r="J56" s="10" t="n">
        <f aca="false">IF(I56="",0,IF(I56="Win",G56*H56,IF(OR(I56="Push",I56="Void"),H56,0)))</f>
        <v>0</v>
      </c>
      <c r="K56" s="10" t="n">
        <f aca="false">IF(I56="",0,J56-H56)</f>
        <v>0</v>
      </c>
      <c r="L56" s="10" t="n">
        <f aca="false">IF(I56="",L55,L55+K56)</f>
        <v>32.55</v>
      </c>
      <c r="M56" s="11" t="str">
        <f aca="false">IF(I56="","",IF(SUMPRODUCT(--(I$4:I56&lt;&gt;"")*H$4:H56)=0,"",L56/SUMPRODUCT(--(I$4:I56&lt;&gt;"")*H$4:H56)))</f>
        <v/>
      </c>
      <c r="N56" s="12"/>
      <c r="O56" s="13"/>
    </row>
    <row r="57" customFormat="false" ht="15" hidden="false" customHeight="false" outlineLevel="0" collapsed="false">
      <c r="A57" s="4" t="n">
        <v>54</v>
      </c>
      <c r="B57" s="5"/>
      <c r="C57" s="6"/>
      <c r="D57" s="7"/>
      <c r="E57" s="7"/>
      <c r="F57" s="6"/>
      <c r="G57" s="8"/>
      <c r="H57" s="9"/>
      <c r="I57" s="6"/>
      <c r="J57" s="10" t="n">
        <f aca="false">IF(I57="",0,IF(I57="Win",G57*H57,IF(OR(I57="Push",I57="Void"),H57,0)))</f>
        <v>0</v>
      </c>
      <c r="K57" s="10" t="n">
        <f aca="false">IF(I57="",0,J57-H57)</f>
        <v>0</v>
      </c>
      <c r="L57" s="10" t="n">
        <f aca="false">IF(I57="",L56,L56+K57)</f>
        <v>32.55</v>
      </c>
      <c r="M57" s="11" t="str">
        <f aca="false">IF(I57="","",IF(SUMPRODUCT(--(I$4:I57&lt;&gt;"")*H$4:H57)=0,"",L57/SUMPRODUCT(--(I$4:I57&lt;&gt;"")*H$4:H57)))</f>
        <v/>
      </c>
      <c r="N57" s="12"/>
      <c r="O57" s="13"/>
    </row>
    <row r="58" customFormat="false" ht="15" hidden="false" customHeight="false" outlineLevel="0" collapsed="false">
      <c r="A58" s="4" t="n">
        <v>55</v>
      </c>
      <c r="B58" s="5"/>
      <c r="C58" s="6"/>
      <c r="D58" s="7"/>
      <c r="E58" s="7"/>
      <c r="F58" s="6"/>
      <c r="G58" s="8"/>
      <c r="H58" s="9"/>
      <c r="I58" s="6"/>
      <c r="J58" s="10" t="n">
        <f aca="false">IF(I58="",0,IF(I58="Win",G58*H58,IF(OR(I58="Push",I58="Void"),H58,0)))</f>
        <v>0</v>
      </c>
      <c r="K58" s="10" t="n">
        <f aca="false">IF(I58="",0,J58-H58)</f>
        <v>0</v>
      </c>
      <c r="L58" s="10" t="n">
        <f aca="false">IF(I58="",L57,L57+K58)</f>
        <v>32.55</v>
      </c>
      <c r="M58" s="11" t="str">
        <f aca="false">IF(I58="","",IF(SUMPRODUCT(--(I$4:I58&lt;&gt;"")*H$4:H58)=0,"",L58/SUMPRODUCT(--(I$4:I58&lt;&gt;"")*H$4:H58)))</f>
        <v/>
      </c>
      <c r="N58" s="12"/>
      <c r="O58" s="13"/>
    </row>
    <row r="59" customFormat="false" ht="15" hidden="false" customHeight="false" outlineLevel="0" collapsed="false">
      <c r="A59" s="4" t="n">
        <v>56</v>
      </c>
      <c r="B59" s="5"/>
      <c r="C59" s="6"/>
      <c r="D59" s="7"/>
      <c r="E59" s="7"/>
      <c r="F59" s="6"/>
      <c r="G59" s="8"/>
      <c r="H59" s="9"/>
      <c r="I59" s="6"/>
      <c r="J59" s="10" t="n">
        <f aca="false">IF(I59="",0,IF(I59="Win",G59*H59,IF(OR(I59="Push",I59="Void"),H59,0)))</f>
        <v>0</v>
      </c>
      <c r="K59" s="10" t="n">
        <f aca="false">IF(I59="",0,J59-H59)</f>
        <v>0</v>
      </c>
      <c r="L59" s="10" t="n">
        <f aca="false">IF(I59="",L58,L58+K59)</f>
        <v>32.55</v>
      </c>
      <c r="M59" s="11" t="str">
        <f aca="false">IF(I59="","",IF(SUMPRODUCT(--(I$4:I59&lt;&gt;"")*H$4:H59)=0,"",L59/SUMPRODUCT(--(I$4:I59&lt;&gt;"")*H$4:H59)))</f>
        <v/>
      </c>
      <c r="N59" s="12"/>
      <c r="O59" s="13"/>
    </row>
    <row r="60" customFormat="false" ht="15" hidden="false" customHeight="false" outlineLevel="0" collapsed="false">
      <c r="A60" s="4" t="n">
        <v>57</v>
      </c>
      <c r="B60" s="5"/>
      <c r="C60" s="6"/>
      <c r="D60" s="7"/>
      <c r="E60" s="7"/>
      <c r="F60" s="6"/>
      <c r="G60" s="8"/>
      <c r="H60" s="9"/>
      <c r="I60" s="6"/>
      <c r="J60" s="10" t="n">
        <f aca="false">IF(I60="",0,IF(I60="Win",G60*H60,IF(OR(I60="Push",I60="Void"),H60,0)))</f>
        <v>0</v>
      </c>
      <c r="K60" s="10" t="n">
        <f aca="false">IF(I60="",0,J60-H60)</f>
        <v>0</v>
      </c>
      <c r="L60" s="10" t="n">
        <f aca="false">IF(I60="",L59,L59+K60)</f>
        <v>32.55</v>
      </c>
      <c r="M60" s="11" t="str">
        <f aca="false">IF(I60="","",IF(SUMPRODUCT(--(I$4:I60&lt;&gt;"")*H$4:H60)=0,"",L60/SUMPRODUCT(--(I$4:I60&lt;&gt;"")*H$4:H60)))</f>
        <v/>
      </c>
      <c r="N60" s="12"/>
      <c r="O60" s="13"/>
    </row>
    <row r="61" customFormat="false" ht="15" hidden="false" customHeight="false" outlineLevel="0" collapsed="false">
      <c r="A61" s="4" t="n">
        <v>58</v>
      </c>
      <c r="B61" s="5"/>
      <c r="C61" s="6"/>
      <c r="D61" s="7"/>
      <c r="E61" s="7"/>
      <c r="F61" s="6"/>
      <c r="G61" s="8"/>
      <c r="H61" s="9"/>
      <c r="I61" s="6"/>
      <c r="J61" s="10" t="n">
        <f aca="false">IF(I61="",0,IF(I61="Win",G61*H61,IF(OR(I61="Push",I61="Void"),H61,0)))</f>
        <v>0</v>
      </c>
      <c r="K61" s="10" t="n">
        <f aca="false">IF(I61="",0,J61-H61)</f>
        <v>0</v>
      </c>
      <c r="L61" s="10" t="n">
        <f aca="false">IF(I61="",L60,L60+K61)</f>
        <v>32.55</v>
      </c>
      <c r="M61" s="11" t="str">
        <f aca="false">IF(I61="","",IF(SUMPRODUCT(--(I$4:I61&lt;&gt;"")*H$4:H61)=0,"",L61/SUMPRODUCT(--(I$4:I61&lt;&gt;"")*H$4:H61)))</f>
        <v/>
      </c>
      <c r="N61" s="12"/>
      <c r="O61" s="13"/>
    </row>
    <row r="62" customFormat="false" ht="15" hidden="false" customHeight="false" outlineLevel="0" collapsed="false">
      <c r="A62" s="4" t="n">
        <v>59</v>
      </c>
      <c r="B62" s="5"/>
      <c r="C62" s="6"/>
      <c r="D62" s="7"/>
      <c r="E62" s="7"/>
      <c r="F62" s="6"/>
      <c r="G62" s="8"/>
      <c r="H62" s="9"/>
      <c r="I62" s="6"/>
      <c r="J62" s="10" t="n">
        <f aca="false">IF(I62="",0,IF(I62="Win",G62*H62,IF(OR(I62="Push",I62="Void"),H62,0)))</f>
        <v>0</v>
      </c>
      <c r="K62" s="10" t="n">
        <f aca="false">IF(I62="",0,J62-H62)</f>
        <v>0</v>
      </c>
      <c r="L62" s="10" t="n">
        <f aca="false">IF(I62="",L61,L61+K62)</f>
        <v>32.55</v>
      </c>
      <c r="M62" s="11" t="str">
        <f aca="false">IF(I62="","",IF(SUMPRODUCT(--(I$4:I62&lt;&gt;"")*H$4:H62)=0,"",L62/SUMPRODUCT(--(I$4:I62&lt;&gt;"")*H$4:H62)))</f>
        <v/>
      </c>
      <c r="N62" s="12"/>
      <c r="O62" s="13"/>
    </row>
    <row r="63" customFormat="false" ht="15" hidden="false" customHeight="false" outlineLevel="0" collapsed="false">
      <c r="A63" s="4" t="n">
        <v>60</v>
      </c>
      <c r="B63" s="5"/>
      <c r="C63" s="6"/>
      <c r="D63" s="7"/>
      <c r="E63" s="7"/>
      <c r="F63" s="6"/>
      <c r="G63" s="8"/>
      <c r="H63" s="9"/>
      <c r="I63" s="6"/>
      <c r="J63" s="10" t="n">
        <f aca="false">IF(I63="",0,IF(I63="Win",G63*H63,IF(OR(I63="Push",I63="Void"),H63,0)))</f>
        <v>0</v>
      </c>
      <c r="K63" s="10" t="n">
        <f aca="false">IF(I63="",0,J63-H63)</f>
        <v>0</v>
      </c>
      <c r="L63" s="10" t="n">
        <f aca="false">IF(I63="",L62,L62+K63)</f>
        <v>32.55</v>
      </c>
      <c r="M63" s="11" t="str">
        <f aca="false">IF(I63="","",IF(SUMPRODUCT(--(I$4:I63&lt;&gt;"")*H$4:H63)=0,"",L63/SUMPRODUCT(--(I$4:I63&lt;&gt;"")*H$4:H63)))</f>
        <v/>
      </c>
      <c r="N63" s="12"/>
      <c r="O63" s="13"/>
    </row>
    <row r="64" customFormat="false" ht="15" hidden="false" customHeight="false" outlineLevel="0" collapsed="false">
      <c r="A64" s="4" t="n">
        <v>61</v>
      </c>
      <c r="B64" s="5"/>
      <c r="C64" s="6"/>
      <c r="D64" s="7"/>
      <c r="E64" s="7"/>
      <c r="F64" s="6"/>
      <c r="G64" s="8"/>
      <c r="H64" s="9"/>
      <c r="I64" s="6"/>
      <c r="J64" s="10" t="n">
        <f aca="false">IF(I64="",0,IF(I64="Win",G64*H64,IF(OR(I64="Push",I64="Void"),H64,0)))</f>
        <v>0</v>
      </c>
      <c r="K64" s="10" t="n">
        <f aca="false">IF(I64="",0,J64-H64)</f>
        <v>0</v>
      </c>
      <c r="L64" s="10" t="n">
        <f aca="false">IF(I64="",L63,L63+K64)</f>
        <v>32.55</v>
      </c>
      <c r="M64" s="11" t="str">
        <f aca="false">IF(I64="","",IF(SUMPRODUCT(--(I$4:I64&lt;&gt;"")*H$4:H64)=0,"",L64/SUMPRODUCT(--(I$4:I64&lt;&gt;"")*H$4:H64)))</f>
        <v/>
      </c>
      <c r="N64" s="12"/>
      <c r="O64" s="13"/>
    </row>
    <row r="65" customFormat="false" ht="15" hidden="false" customHeight="false" outlineLevel="0" collapsed="false">
      <c r="A65" s="4" t="n">
        <v>62</v>
      </c>
      <c r="B65" s="5"/>
      <c r="C65" s="6"/>
      <c r="D65" s="7"/>
      <c r="E65" s="7"/>
      <c r="F65" s="6"/>
      <c r="G65" s="8"/>
      <c r="H65" s="9"/>
      <c r="I65" s="6"/>
      <c r="J65" s="10" t="n">
        <f aca="false">IF(I65="",0,IF(I65="Win",G65*H65,IF(OR(I65="Push",I65="Void"),H65,0)))</f>
        <v>0</v>
      </c>
      <c r="K65" s="10" t="n">
        <f aca="false">IF(I65="",0,J65-H65)</f>
        <v>0</v>
      </c>
      <c r="L65" s="10" t="n">
        <f aca="false">IF(I65="",L64,L64+K65)</f>
        <v>32.55</v>
      </c>
      <c r="M65" s="11" t="str">
        <f aca="false">IF(I65="","",IF(SUMPRODUCT(--(I$4:I65&lt;&gt;"")*H$4:H65)=0,"",L65/SUMPRODUCT(--(I$4:I65&lt;&gt;"")*H$4:H65)))</f>
        <v/>
      </c>
      <c r="N65" s="12"/>
      <c r="O65" s="13"/>
    </row>
    <row r="66" customFormat="false" ht="15" hidden="false" customHeight="false" outlineLevel="0" collapsed="false">
      <c r="A66" s="4" t="n">
        <v>63</v>
      </c>
      <c r="B66" s="5"/>
      <c r="C66" s="6"/>
      <c r="D66" s="7"/>
      <c r="E66" s="7"/>
      <c r="F66" s="6"/>
      <c r="G66" s="8"/>
      <c r="H66" s="9"/>
      <c r="I66" s="6"/>
      <c r="J66" s="10" t="n">
        <f aca="false">IF(I66="",0,IF(I66="Win",G66*H66,IF(OR(I66="Push",I66="Void"),H66,0)))</f>
        <v>0</v>
      </c>
      <c r="K66" s="10" t="n">
        <f aca="false">IF(I66="",0,J66-H66)</f>
        <v>0</v>
      </c>
      <c r="L66" s="10" t="n">
        <f aca="false">IF(I66="",L65,L65+K66)</f>
        <v>32.55</v>
      </c>
      <c r="M66" s="11" t="str">
        <f aca="false">IF(I66="","",IF(SUMPRODUCT(--(I$4:I66&lt;&gt;"")*H$4:H66)=0,"",L66/SUMPRODUCT(--(I$4:I66&lt;&gt;"")*H$4:H66)))</f>
        <v/>
      </c>
      <c r="N66" s="12"/>
      <c r="O66" s="13"/>
    </row>
    <row r="67" customFormat="false" ht="15" hidden="false" customHeight="false" outlineLevel="0" collapsed="false">
      <c r="A67" s="4" t="n">
        <v>64</v>
      </c>
      <c r="B67" s="5"/>
      <c r="C67" s="6"/>
      <c r="D67" s="7"/>
      <c r="E67" s="7"/>
      <c r="F67" s="6"/>
      <c r="G67" s="8"/>
      <c r="H67" s="9"/>
      <c r="I67" s="6"/>
      <c r="J67" s="10" t="n">
        <f aca="false">IF(I67="",0,IF(I67="Win",G67*H67,IF(OR(I67="Push",I67="Void"),H67,0)))</f>
        <v>0</v>
      </c>
      <c r="K67" s="10" t="n">
        <f aca="false">IF(I67="",0,J67-H67)</f>
        <v>0</v>
      </c>
      <c r="L67" s="10" t="n">
        <f aca="false">IF(I67="",L66,L66+K67)</f>
        <v>32.55</v>
      </c>
      <c r="M67" s="11" t="str">
        <f aca="false">IF(I67="","",IF(SUMPRODUCT(--(I$4:I67&lt;&gt;"")*H$4:H67)=0,"",L67/SUMPRODUCT(--(I$4:I67&lt;&gt;"")*H$4:H67)))</f>
        <v/>
      </c>
      <c r="N67" s="12"/>
      <c r="O67" s="13"/>
    </row>
    <row r="68" customFormat="false" ht="15" hidden="false" customHeight="false" outlineLevel="0" collapsed="false">
      <c r="A68" s="4" t="n">
        <v>65</v>
      </c>
      <c r="B68" s="5"/>
      <c r="C68" s="6"/>
      <c r="D68" s="7"/>
      <c r="E68" s="7"/>
      <c r="F68" s="6"/>
      <c r="G68" s="8"/>
      <c r="H68" s="9"/>
      <c r="I68" s="6"/>
      <c r="J68" s="10" t="n">
        <f aca="false">IF(I68="",0,IF(I68="Win",G68*H68,IF(OR(I68="Push",I68="Void"),H68,0)))</f>
        <v>0</v>
      </c>
      <c r="K68" s="10" t="n">
        <f aca="false">IF(I68="",0,J68-H68)</f>
        <v>0</v>
      </c>
      <c r="L68" s="10" t="n">
        <f aca="false">IF(I68="",L67,L67+K68)</f>
        <v>32.55</v>
      </c>
      <c r="M68" s="11" t="str">
        <f aca="false">IF(I68="","",IF(SUMPRODUCT(--(I$4:I68&lt;&gt;"")*H$4:H68)=0,"",L68/SUMPRODUCT(--(I$4:I68&lt;&gt;"")*H$4:H68)))</f>
        <v/>
      </c>
      <c r="N68" s="12"/>
      <c r="O68" s="13"/>
    </row>
    <row r="69" customFormat="false" ht="15" hidden="false" customHeight="false" outlineLevel="0" collapsed="false">
      <c r="A69" s="4" t="n">
        <v>66</v>
      </c>
      <c r="B69" s="5"/>
      <c r="C69" s="6"/>
      <c r="D69" s="7"/>
      <c r="E69" s="7"/>
      <c r="F69" s="6"/>
      <c r="G69" s="8"/>
      <c r="H69" s="9"/>
      <c r="I69" s="6"/>
      <c r="J69" s="10" t="n">
        <f aca="false">IF(I69="",0,IF(I69="Win",G69*H69,IF(OR(I69="Push",I69="Void"),H69,0)))</f>
        <v>0</v>
      </c>
      <c r="K69" s="10" t="n">
        <f aca="false">IF(I69="",0,J69-H69)</f>
        <v>0</v>
      </c>
      <c r="L69" s="10" t="n">
        <f aca="false">IF(I69="",L68,L68+K69)</f>
        <v>32.55</v>
      </c>
      <c r="M69" s="11" t="str">
        <f aca="false">IF(I69="","",IF(SUMPRODUCT(--(I$4:I69&lt;&gt;"")*H$4:H69)=0,"",L69/SUMPRODUCT(--(I$4:I69&lt;&gt;"")*H$4:H69)))</f>
        <v/>
      </c>
      <c r="N69" s="12"/>
      <c r="O69" s="13"/>
    </row>
    <row r="70" customFormat="false" ht="15" hidden="false" customHeight="false" outlineLevel="0" collapsed="false">
      <c r="A70" s="4" t="n">
        <v>67</v>
      </c>
      <c r="B70" s="5"/>
      <c r="C70" s="6"/>
      <c r="D70" s="7"/>
      <c r="E70" s="7"/>
      <c r="F70" s="6"/>
      <c r="G70" s="8"/>
      <c r="H70" s="9"/>
      <c r="I70" s="6"/>
      <c r="J70" s="10" t="n">
        <f aca="false">IF(I70="",0,IF(I70="Win",G70*H70,IF(OR(I70="Push",I70="Void"),H70,0)))</f>
        <v>0</v>
      </c>
      <c r="K70" s="10" t="n">
        <f aca="false">IF(I70="",0,J70-H70)</f>
        <v>0</v>
      </c>
      <c r="L70" s="10" t="n">
        <f aca="false">IF(I70="",L69,L69+K70)</f>
        <v>32.55</v>
      </c>
      <c r="M70" s="11" t="str">
        <f aca="false">IF(I70="","",IF(SUMPRODUCT(--(I$4:I70&lt;&gt;"")*H$4:H70)=0,"",L70/SUMPRODUCT(--(I$4:I70&lt;&gt;"")*H$4:H70)))</f>
        <v/>
      </c>
      <c r="N70" s="12"/>
      <c r="O70" s="13"/>
    </row>
    <row r="71" customFormat="false" ht="15" hidden="false" customHeight="false" outlineLevel="0" collapsed="false">
      <c r="A71" s="4" t="n">
        <v>68</v>
      </c>
      <c r="B71" s="5"/>
      <c r="C71" s="6"/>
      <c r="D71" s="7"/>
      <c r="E71" s="7"/>
      <c r="F71" s="6"/>
      <c r="G71" s="8"/>
      <c r="H71" s="9"/>
      <c r="I71" s="6"/>
      <c r="J71" s="10" t="n">
        <f aca="false">IF(I71="",0,IF(I71="Win",G71*H71,IF(OR(I71="Push",I71="Void"),H71,0)))</f>
        <v>0</v>
      </c>
      <c r="K71" s="10" t="n">
        <f aca="false">IF(I71="",0,J71-H71)</f>
        <v>0</v>
      </c>
      <c r="L71" s="10" t="n">
        <f aca="false">IF(I71="",L70,L70+K71)</f>
        <v>32.55</v>
      </c>
      <c r="M71" s="11" t="str">
        <f aca="false">IF(I71="","",IF(SUMPRODUCT(--(I$4:I71&lt;&gt;"")*H$4:H71)=0,"",L71/SUMPRODUCT(--(I$4:I71&lt;&gt;"")*H$4:H71)))</f>
        <v/>
      </c>
      <c r="N71" s="12"/>
      <c r="O71" s="13"/>
    </row>
    <row r="72" customFormat="false" ht="15" hidden="false" customHeight="false" outlineLevel="0" collapsed="false">
      <c r="A72" s="4" t="n">
        <v>69</v>
      </c>
      <c r="B72" s="5"/>
      <c r="C72" s="6"/>
      <c r="D72" s="7"/>
      <c r="E72" s="7"/>
      <c r="F72" s="6"/>
      <c r="G72" s="8"/>
      <c r="H72" s="9"/>
      <c r="I72" s="6"/>
      <c r="J72" s="10" t="n">
        <f aca="false">IF(I72="",0,IF(I72="Win",G72*H72,IF(OR(I72="Push",I72="Void"),H72,0)))</f>
        <v>0</v>
      </c>
      <c r="K72" s="10" t="n">
        <f aca="false">IF(I72="",0,J72-H72)</f>
        <v>0</v>
      </c>
      <c r="L72" s="10" t="n">
        <f aca="false">IF(I72="",L71,L71+K72)</f>
        <v>32.55</v>
      </c>
      <c r="M72" s="11" t="str">
        <f aca="false">IF(I72="","",IF(SUMPRODUCT(--(I$4:I72&lt;&gt;"")*H$4:H72)=0,"",L72/SUMPRODUCT(--(I$4:I72&lt;&gt;"")*H$4:H72)))</f>
        <v/>
      </c>
      <c r="N72" s="12"/>
      <c r="O72" s="13"/>
    </row>
    <row r="73" customFormat="false" ht="15" hidden="false" customHeight="false" outlineLevel="0" collapsed="false">
      <c r="A73" s="4" t="n">
        <v>70</v>
      </c>
      <c r="B73" s="5"/>
      <c r="C73" s="6"/>
      <c r="D73" s="7"/>
      <c r="E73" s="7"/>
      <c r="F73" s="6"/>
      <c r="G73" s="8"/>
      <c r="H73" s="9"/>
      <c r="I73" s="6"/>
      <c r="J73" s="10" t="n">
        <f aca="false">IF(I73="",0,IF(I73="Win",G73*H73,IF(OR(I73="Push",I73="Void"),H73,0)))</f>
        <v>0</v>
      </c>
      <c r="K73" s="10" t="n">
        <f aca="false">IF(I73="",0,J73-H73)</f>
        <v>0</v>
      </c>
      <c r="L73" s="10" t="n">
        <f aca="false">IF(I73="",L72,L72+K73)</f>
        <v>32.55</v>
      </c>
      <c r="M73" s="11" t="str">
        <f aca="false">IF(I73="","",IF(SUMPRODUCT(--(I$4:I73&lt;&gt;"")*H$4:H73)=0,"",L73/SUMPRODUCT(--(I$4:I73&lt;&gt;"")*H$4:H73)))</f>
        <v/>
      </c>
      <c r="N73" s="12"/>
      <c r="O73" s="13"/>
    </row>
    <row r="74" customFormat="false" ht="15" hidden="false" customHeight="false" outlineLevel="0" collapsed="false">
      <c r="A74" s="4" t="n">
        <v>71</v>
      </c>
      <c r="B74" s="5"/>
      <c r="C74" s="6"/>
      <c r="D74" s="7"/>
      <c r="E74" s="7"/>
      <c r="F74" s="6"/>
      <c r="G74" s="8"/>
      <c r="H74" s="9"/>
      <c r="I74" s="6"/>
      <c r="J74" s="10" t="n">
        <f aca="false">IF(I74="",0,IF(I74="Win",G74*H74,IF(OR(I74="Push",I74="Void"),H74,0)))</f>
        <v>0</v>
      </c>
      <c r="K74" s="10" t="n">
        <f aca="false">IF(I74="",0,J74-H74)</f>
        <v>0</v>
      </c>
      <c r="L74" s="10" t="n">
        <f aca="false">IF(I74="",L73,L73+K74)</f>
        <v>32.55</v>
      </c>
      <c r="M74" s="11" t="str">
        <f aca="false">IF(I74="","",IF(SUMPRODUCT(--(I$4:I74&lt;&gt;"")*H$4:H74)=0,"",L74/SUMPRODUCT(--(I$4:I74&lt;&gt;"")*H$4:H74)))</f>
        <v/>
      </c>
      <c r="N74" s="12"/>
      <c r="O74" s="13"/>
    </row>
    <row r="75" customFormat="false" ht="15" hidden="false" customHeight="false" outlineLevel="0" collapsed="false">
      <c r="A75" s="4" t="n">
        <v>72</v>
      </c>
      <c r="B75" s="5"/>
      <c r="C75" s="6"/>
      <c r="D75" s="7"/>
      <c r="E75" s="7"/>
      <c r="F75" s="6"/>
      <c r="G75" s="8"/>
      <c r="H75" s="9"/>
      <c r="I75" s="6"/>
      <c r="J75" s="10" t="n">
        <f aca="false">IF(I75="",0,IF(I75="Win",G75*H75,IF(OR(I75="Push",I75="Void"),H75,0)))</f>
        <v>0</v>
      </c>
      <c r="K75" s="10" t="n">
        <f aca="false">IF(I75="",0,J75-H75)</f>
        <v>0</v>
      </c>
      <c r="L75" s="10" t="n">
        <f aca="false">IF(I75="",L74,L74+K75)</f>
        <v>32.55</v>
      </c>
      <c r="M75" s="11" t="str">
        <f aca="false">IF(I75="","",IF(SUMPRODUCT(--(I$4:I75&lt;&gt;"")*H$4:H75)=0,"",L75/SUMPRODUCT(--(I$4:I75&lt;&gt;"")*H$4:H75)))</f>
        <v/>
      </c>
      <c r="N75" s="12"/>
      <c r="O75" s="13"/>
    </row>
    <row r="76" customFormat="false" ht="15" hidden="false" customHeight="false" outlineLevel="0" collapsed="false">
      <c r="A76" s="4" t="n">
        <v>73</v>
      </c>
      <c r="B76" s="5"/>
      <c r="C76" s="6"/>
      <c r="D76" s="7"/>
      <c r="E76" s="7"/>
      <c r="F76" s="6"/>
      <c r="G76" s="8"/>
      <c r="H76" s="9"/>
      <c r="I76" s="6"/>
      <c r="J76" s="10" t="n">
        <f aca="false">IF(I76="",0,IF(I76="Win",G76*H76,IF(OR(I76="Push",I76="Void"),H76,0)))</f>
        <v>0</v>
      </c>
      <c r="K76" s="10" t="n">
        <f aca="false">IF(I76="",0,J76-H76)</f>
        <v>0</v>
      </c>
      <c r="L76" s="10" t="n">
        <f aca="false">IF(I76="",L75,L75+K76)</f>
        <v>32.55</v>
      </c>
      <c r="M76" s="11" t="str">
        <f aca="false">IF(I76="","",IF(SUMPRODUCT(--(I$4:I76&lt;&gt;"")*H$4:H76)=0,"",L76/SUMPRODUCT(--(I$4:I76&lt;&gt;"")*H$4:H76)))</f>
        <v/>
      </c>
      <c r="N76" s="12"/>
      <c r="O76" s="13"/>
    </row>
    <row r="77" customFormat="false" ht="15" hidden="false" customHeight="false" outlineLevel="0" collapsed="false">
      <c r="A77" s="4" t="n">
        <v>74</v>
      </c>
      <c r="B77" s="5"/>
      <c r="C77" s="6"/>
      <c r="D77" s="7"/>
      <c r="E77" s="7"/>
      <c r="F77" s="6"/>
      <c r="G77" s="8"/>
      <c r="H77" s="9"/>
      <c r="I77" s="6"/>
      <c r="J77" s="10" t="n">
        <f aca="false">IF(I77="",0,IF(I77="Win",G77*H77,IF(OR(I77="Push",I77="Void"),H77,0)))</f>
        <v>0</v>
      </c>
      <c r="K77" s="10" t="n">
        <f aca="false">IF(I77="",0,J77-H77)</f>
        <v>0</v>
      </c>
      <c r="L77" s="10" t="n">
        <f aca="false">IF(I77="",L76,L76+K77)</f>
        <v>32.55</v>
      </c>
      <c r="M77" s="11" t="str">
        <f aca="false">IF(I77="","",IF(SUMPRODUCT(--(I$4:I77&lt;&gt;"")*H$4:H77)=0,"",L77/SUMPRODUCT(--(I$4:I77&lt;&gt;"")*H$4:H77)))</f>
        <v/>
      </c>
      <c r="N77" s="12"/>
      <c r="O77" s="13"/>
    </row>
    <row r="78" customFormat="false" ht="15" hidden="false" customHeight="false" outlineLevel="0" collapsed="false">
      <c r="A78" s="4" t="n">
        <v>75</v>
      </c>
      <c r="B78" s="5"/>
      <c r="C78" s="6"/>
      <c r="D78" s="7"/>
      <c r="E78" s="7"/>
      <c r="F78" s="6"/>
      <c r="G78" s="8"/>
      <c r="H78" s="9"/>
      <c r="I78" s="6"/>
      <c r="J78" s="10" t="n">
        <f aca="false">IF(I78="",0,IF(I78="Win",G78*H78,IF(OR(I78="Push",I78="Void"),H78,0)))</f>
        <v>0</v>
      </c>
      <c r="K78" s="10" t="n">
        <f aca="false">IF(I78="",0,J78-H78)</f>
        <v>0</v>
      </c>
      <c r="L78" s="10" t="n">
        <f aca="false">IF(I78="",L77,L77+K78)</f>
        <v>32.55</v>
      </c>
      <c r="M78" s="11" t="str">
        <f aca="false">IF(I78="","",IF(SUMPRODUCT(--(I$4:I78&lt;&gt;"")*H$4:H78)=0,"",L78/SUMPRODUCT(--(I$4:I78&lt;&gt;"")*H$4:H78)))</f>
        <v/>
      </c>
      <c r="N78" s="12"/>
      <c r="O78" s="13"/>
    </row>
    <row r="79" customFormat="false" ht="15" hidden="false" customHeight="false" outlineLevel="0" collapsed="false">
      <c r="A79" s="4" t="n">
        <v>76</v>
      </c>
      <c r="B79" s="5"/>
      <c r="C79" s="6"/>
      <c r="D79" s="7"/>
      <c r="E79" s="7"/>
      <c r="F79" s="6"/>
      <c r="G79" s="8"/>
      <c r="H79" s="9"/>
      <c r="I79" s="6"/>
      <c r="J79" s="10" t="n">
        <f aca="false">IF(I79="",0,IF(I79="Win",G79*H79,IF(OR(I79="Push",I79="Void"),H79,0)))</f>
        <v>0</v>
      </c>
      <c r="K79" s="10" t="n">
        <f aca="false">IF(I79="",0,J79-H79)</f>
        <v>0</v>
      </c>
      <c r="L79" s="10" t="n">
        <f aca="false">IF(I79="",L78,L78+K79)</f>
        <v>32.55</v>
      </c>
      <c r="M79" s="11" t="str">
        <f aca="false">IF(I79="","",IF(SUMPRODUCT(--(I$4:I79&lt;&gt;"")*H$4:H79)=0,"",L79/SUMPRODUCT(--(I$4:I79&lt;&gt;"")*H$4:H79)))</f>
        <v/>
      </c>
      <c r="N79" s="12"/>
      <c r="O79" s="13"/>
    </row>
    <row r="80" customFormat="false" ht="15" hidden="false" customHeight="false" outlineLevel="0" collapsed="false">
      <c r="A80" s="4" t="n">
        <v>77</v>
      </c>
      <c r="B80" s="5"/>
      <c r="C80" s="6"/>
      <c r="D80" s="7"/>
      <c r="E80" s="7"/>
      <c r="F80" s="6"/>
      <c r="G80" s="8"/>
      <c r="H80" s="9"/>
      <c r="I80" s="6"/>
      <c r="J80" s="10" t="n">
        <f aca="false">IF(I80="",0,IF(I80="Win",G80*H80,IF(OR(I80="Push",I80="Void"),H80,0)))</f>
        <v>0</v>
      </c>
      <c r="K80" s="10" t="n">
        <f aca="false">IF(I80="",0,J80-H80)</f>
        <v>0</v>
      </c>
      <c r="L80" s="10" t="n">
        <f aca="false">IF(I80="",L79,L79+K80)</f>
        <v>32.55</v>
      </c>
      <c r="M80" s="11" t="str">
        <f aca="false">IF(I80="","",IF(SUMPRODUCT(--(I$4:I80&lt;&gt;"")*H$4:H80)=0,"",L80/SUMPRODUCT(--(I$4:I80&lt;&gt;"")*H$4:H80)))</f>
        <v/>
      </c>
      <c r="N80" s="12"/>
      <c r="O80" s="13"/>
    </row>
    <row r="81" customFormat="false" ht="15" hidden="false" customHeight="false" outlineLevel="0" collapsed="false">
      <c r="A81" s="4" t="n">
        <v>78</v>
      </c>
      <c r="B81" s="5"/>
      <c r="C81" s="6"/>
      <c r="D81" s="7"/>
      <c r="E81" s="7"/>
      <c r="F81" s="6"/>
      <c r="G81" s="8"/>
      <c r="H81" s="9"/>
      <c r="I81" s="6"/>
      <c r="J81" s="10" t="n">
        <f aca="false">IF(I81="",0,IF(I81="Win",G81*H81,IF(OR(I81="Push",I81="Void"),H81,0)))</f>
        <v>0</v>
      </c>
      <c r="K81" s="10" t="n">
        <f aca="false">IF(I81="",0,J81-H81)</f>
        <v>0</v>
      </c>
      <c r="L81" s="10" t="n">
        <f aca="false">IF(I81="",L80,L80+K81)</f>
        <v>32.55</v>
      </c>
      <c r="M81" s="11" t="str">
        <f aca="false">IF(I81="","",IF(SUMPRODUCT(--(I$4:I81&lt;&gt;"")*H$4:H81)=0,"",L81/SUMPRODUCT(--(I$4:I81&lt;&gt;"")*H$4:H81)))</f>
        <v/>
      </c>
      <c r="N81" s="12"/>
      <c r="O81" s="13"/>
    </row>
    <row r="82" customFormat="false" ht="15" hidden="false" customHeight="false" outlineLevel="0" collapsed="false">
      <c r="A82" s="4" t="n">
        <v>79</v>
      </c>
      <c r="B82" s="5"/>
      <c r="C82" s="6"/>
      <c r="D82" s="7"/>
      <c r="E82" s="7"/>
      <c r="F82" s="6"/>
      <c r="G82" s="8"/>
      <c r="H82" s="9"/>
      <c r="I82" s="6"/>
      <c r="J82" s="10" t="n">
        <f aca="false">IF(I82="",0,IF(I82="Win",G82*H82,IF(OR(I82="Push",I82="Void"),H82,0)))</f>
        <v>0</v>
      </c>
      <c r="K82" s="10" t="n">
        <f aca="false">IF(I82="",0,J82-H82)</f>
        <v>0</v>
      </c>
      <c r="L82" s="10" t="n">
        <f aca="false">IF(I82="",L81,L81+K82)</f>
        <v>32.55</v>
      </c>
      <c r="M82" s="11" t="str">
        <f aca="false">IF(I82="","",IF(SUMPRODUCT(--(I$4:I82&lt;&gt;"")*H$4:H82)=0,"",L82/SUMPRODUCT(--(I$4:I82&lt;&gt;"")*H$4:H82)))</f>
        <v/>
      </c>
      <c r="N82" s="12"/>
      <c r="O82" s="13"/>
    </row>
    <row r="83" customFormat="false" ht="15" hidden="false" customHeight="false" outlineLevel="0" collapsed="false">
      <c r="A83" s="4" t="n">
        <v>80</v>
      </c>
      <c r="B83" s="5"/>
      <c r="C83" s="6"/>
      <c r="D83" s="7"/>
      <c r="E83" s="7"/>
      <c r="F83" s="6"/>
      <c r="G83" s="8"/>
      <c r="H83" s="9"/>
      <c r="I83" s="6"/>
      <c r="J83" s="10" t="n">
        <f aca="false">IF(I83="",0,IF(I83="Win",G83*H83,IF(OR(I83="Push",I83="Void"),H83,0)))</f>
        <v>0</v>
      </c>
      <c r="K83" s="10" t="n">
        <f aca="false">IF(I83="",0,J83-H83)</f>
        <v>0</v>
      </c>
      <c r="L83" s="10" t="n">
        <f aca="false">IF(I83="",L82,L82+K83)</f>
        <v>32.55</v>
      </c>
      <c r="M83" s="11" t="str">
        <f aca="false">IF(I83="","",IF(SUMPRODUCT(--(I$4:I83&lt;&gt;"")*H$4:H83)=0,"",L83/SUMPRODUCT(--(I$4:I83&lt;&gt;"")*H$4:H83)))</f>
        <v/>
      </c>
      <c r="N83" s="12"/>
      <c r="O83" s="13"/>
    </row>
    <row r="84" customFormat="false" ht="15" hidden="false" customHeight="false" outlineLevel="0" collapsed="false">
      <c r="A84" s="4" t="n">
        <v>81</v>
      </c>
      <c r="B84" s="5"/>
      <c r="C84" s="6"/>
      <c r="D84" s="7"/>
      <c r="E84" s="7"/>
      <c r="F84" s="6"/>
      <c r="G84" s="8"/>
      <c r="H84" s="9"/>
      <c r="I84" s="6"/>
      <c r="J84" s="10" t="n">
        <f aca="false">IF(I84="",0,IF(I84="Win",G84*H84,IF(OR(I84="Push",I84="Void"),H84,0)))</f>
        <v>0</v>
      </c>
      <c r="K84" s="10" t="n">
        <f aca="false">IF(I84="",0,J84-H84)</f>
        <v>0</v>
      </c>
      <c r="L84" s="10" t="n">
        <f aca="false">IF(I84="",L83,L83+K84)</f>
        <v>32.55</v>
      </c>
      <c r="M84" s="11" t="str">
        <f aca="false">IF(I84="","",IF(SUMPRODUCT(--(I$4:I84&lt;&gt;"")*H$4:H84)=0,"",L84/SUMPRODUCT(--(I$4:I84&lt;&gt;"")*H$4:H84)))</f>
        <v/>
      </c>
      <c r="N84" s="12"/>
      <c r="O84" s="13"/>
    </row>
    <row r="85" customFormat="false" ht="15" hidden="false" customHeight="false" outlineLevel="0" collapsed="false">
      <c r="A85" s="4" t="n">
        <v>82</v>
      </c>
      <c r="B85" s="5"/>
      <c r="C85" s="6"/>
      <c r="D85" s="7"/>
      <c r="E85" s="7"/>
      <c r="F85" s="6"/>
      <c r="G85" s="8"/>
      <c r="H85" s="9"/>
      <c r="I85" s="6"/>
      <c r="J85" s="10" t="n">
        <f aca="false">IF(I85="",0,IF(I85="Win",G85*H85,IF(OR(I85="Push",I85="Void"),H85,0)))</f>
        <v>0</v>
      </c>
      <c r="K85" s="10" t="n">
        <f aca="false">IF(I85="",0,J85-H85)</f>
        <v>0</v>
      </c>
      <c r="L85" s="10" t="n">
        <f aca="false">IF(I85="",L84,L84+K85)</f>
        <v>32.55</v>
      </c>
      <c r="M85" s="11" t="str">
        <f aca="false">IF(I85="","",IF(SUMPRODUCT(--(I$4:I85&lt;&gt;"")*H$4:H85)=0,"",L85/SUMPRODUCT(--(I$4:I85&lt;&gt;"")*H$4:H85)))</f>
        <v/>
      </c>
      <c r="N85" s="12"/>
      <c r="O85" s="13"/>
    </row>
    <row r="86" customFormat="false" ht="15" hidden="false" customHeight="false" outlineLevel="0" collapsed="false">
      <c r="A86" s="4" t="n">
        <v>83</v>
      </c>
      <c r="B86" s="5"/>
      <c r="C86" s="6"/>
      <c r="D86" s="7"/>
      <c r="E86" s="7"/>
      <c r="F86" s="6"/>
      <c r="G86" s="8"/>
      <c r="H86" s="9"/>
      <c r="I86" s="6"/>
      <c r="J86" s="10" t="n">
        <f aca="false">IF(I86="",0,IF(I86="Win",G86*H86,IF(OR(I86="Push",I86="Void"),H86,0)))</f>
        <v>0</v>
      </c>
      <c r="K86" s="10" t="n">
        <f aca="false">IF(I86="",0,J86-H86)</f>
        <v>0</v>
      </c>
      <c r="L86" s="10" t="n">
        <f aca="false">IF(I86="",L85,L85+K86)</f>
        <v>32.55</v>
      </c>
      <c r="M86" s="11" t="str">
        <f aca="false">IF(I86="","",IF(SUMPRODUCT(--(I$4:I86&lt;&gt;"")*H$4:H86)=0,"",L86/SUMPRODUCT(--(I$4:I86&lt;&gt;"")*H$4:H86)))</f>
        <v/>
      </c>
      <c r="N86" s="12"/>
      <c r="O86" s="13"/>
    </row>
    <row r="87" customFormat="false" ht="15" hidden="false" customHeight="false" outlineLevel="0" collapsed="false">
      <c r="A87" s="4" t="n">
        <v>84</v>
      </c>
      <c r="B87" s="5"/>
      <c r="C87" s="6"/>
      <c r="D87" s="7"/>
      <c r="E87" s="7"/>
      <c r="F87" s="6"/>
      <c r="G87" s="8"/>
      <c r="H87" s="9"/>
      <c r="I87" s="6"/>
      <c r="J87" s="10" t="n">
        <f aca="false">IF(I87="",0,IF(I87="Win",G87*H87,IF(OR(I87="Push",I87="Void"),H87,0)))</f>
        <v>0</v>
      </c>
      <c r="K87" s="10" t="n">
        <f aca="false">IF(I87="",0,J87-H87)</f>
        <v>0</v>
      </c>
      <c r="L87" s="10" t="n">
        <f aca="false">IF(I87="",L86,L86+K87)</f>
        <v>32.55</v>
      </c>
      <c r="M87" s="11" t="str">
        <f aca="false">IF(I87="","",IF(SUMPRODUCT(--(I$4:I87&lt;&gt;"")*H$4:H87)=0,"",L87/SUMPRODUCT(--(I$4:I87&lt;&gt;"")*H$4:H87)))</f>
        <v/>
      </c>
      <c r="N87" s="12"/>
      <c r="O87" s="13"/>
    </row>
    <row r="88" customFormat="false" ht="15" hidden="false" customHeight="false" outlineLevel="0" collapsed="false">
      <c r="A88" s="4" t="n">
        <v>85</v>
      </c>
      <c r="B88" s="5"/>
      <c r="C88" s="6"/>
      <c r="D88" s="7"/>
      <c r="E88" s="7"/>
      <c r="F88" s="6"/>
      <c r="G88" s="8"/>
      <c r="H88" s="9"/>
      <c r="I88" s="6"/>
      <c r="J88" s="10" t="n">
        <f aca="false">IF(I88="",0,IF(I88="Win",G88*H88,IF(OR(I88="Push",I88="Void"),H88,0)))</f>
        <v>0</v>
      </c>
      <c r="K88" s="10" t="n">
        <f aca="false">IF(I88="",0,J88-H88)</f>
        <v>0</v>
      </c>
      <c r="L88" s="10" t="n">
        <f aca="false">IF(I88="",L87,L87+K88)</f>
        <v>32.55</v>
      </c>
      <c r="M88" s="11" t="str">
        <f aca="false">IF(I88="","",IF(SUMPRODUCT(--(I$4:I88&lt;&gt;"")*H$4:H88)=0,"",L88/SUMPRODUCT(--(I$4:I88&lt;&gt;"")*H$4:H88)))</f>
        <v/>
      </c>
      <c r="N88" s="12"/>
      <c r="O88" s="13"/>
    </row>
    <row r="89" customFormat="false" ht="15" hidden="false" customHeight="false" outlineLevel="0" collapsed="false">
      <c r="A89" s="4" t="n">
        <v>86</v>
      </c>
      <c r="B89" s="5"/>
      <c r="C89" s="6"/>
      <c r="D89" s="7"/>
      <c r="E89" s="7"/>
      <c r="F89" s="6"/>
      <c r="G89" s="8"/>
      <c r="H89" s="9"/>
      <c r="I89" s="6"/>
      <c r="J89" s="10" t="n">
        <f aca="false">IF(I89="",0,IF(I89="Win",G89*H89,IF(OR(I89="Push",I89="Void"),H89,0)))</f>
        <v>0</v>
      </c>
      <c r="K89" s="10" t="n">
        <f aca="false">IF(I89="",0,J89-H89)</f>
        <v>0</v>
      </c>
      <c r="L89" s="10" t="n">
        <f aca="false">IF(I89="",L88,L88+K89)</f>
        <v>32.55</v>
      </c>
      <c r="M89" s="11" t="str">
        <f aca="false">IF(I89="","",IF(SUMPRODUCT(--(I$4:I89&lt;&gt;"")*H$4:H89)=0,"",L89/SUMPRODUCT(--(I$4:I89&lt;&gt;"")*H$4:H89)))</f>
        <v/>
      </c>
      <c r="N89" s="12"/>
      <c r="O89" s="13"/>
    </row>
    <row r="90" customFormat="false" ht="15" hidden="false" customHeight="false" outlineLevel="0" collapsed="false">
      <c r="A90" s="4" t="n">
        <v>87</v>
      </c>
      <c r="B90" s="5"/>
      <c r="C90" s="6"/>
      <c r="D90" s="7"/>
      <c r="E90" s="7"/>
      <c r="F90" s="6"/>
      <c r="G90" s="8"/>
      <c r="H90" s="9"/>
      <c r="I90" s="6"/>
      <c r="J90" s="10" t="n">
        <f aca="false">IF(I90="",0,IF(I90="Win",G90*H90,IF(OR(I90="Push",I90="Void"),H90,0)))</f>
        <v>0</v>
      </c>
      <c r="K90" s="10" t="n">
        <f aca="false">IF(I90="",0,J90-H90)</f>
        <v>0</v>
      </c>
      <c r="L90" s="10" t="n">
        <f aca="false">IF(I90="",L89,L89+K90)</f>
        <v>32.55</v>
      </c>
      <c r="M90" s="11" t="str">
        <f aca="false">IF(I90="","",IF(SUMPRODUCT(--(I$4:I90&lt;&gt;"")*H$4:H90)=0,"",L90/SUMPRODUCT(--(I$4:I90&lt;&gt;"")*H$4:H90)))</f>
        <v/>
      </c>
      <c r="N90" s="12"/>
      <c r="O90" s="13"/>
    </row>
    <row r="91" customFormat="false" ht="15" hidden="false" customHeight="false" outlineLevel="0" collapsed="false">
      <c r="A91" s="4" t="n">
        <v>88</v>
      </c>
      <c r="B91" s="5"/>
      <c r="C91" s="6"/>
      <c r="D91" s="7"/>
      <c r="E91" s="7"/>
      <c r="F91" s="6"/>
      <c r="G91" s="8"/>
      <c r="H91" s="9"/>
      <c r="I91" s="6"/>
      <c r="J91" s="10" t="n">
        <f aca="false">IF(I91="",0,IF(I91="Win",G91*H91,IF(OR(I91="Push",I91="Void"),H91,0)))</f>
        <v>0</v>
      </c>
      <c r="K91" s="10" t="n">
        <f aca="false">IF(I91="",0,J91-H91)</f>
        <v>0</v>
      </c>
      <c r="L91" s="10" t="n">
        <f aca="false">IF(I91="",L90,L90+K91)</f>
        <v>32.55</v>
      </c>
      <c r="M91" s="11" t="str">
        <f aca="false">IF(I91="","",IF(SUMPRODUCT(--(I$4:I91&lt;&gt;"")*H$4:H91)=0,"",L91/SUMPRODUCT(--(I$4:I91&lt;&gt;"")*H$4:H91)))</f>
        <v/>
      </c>
      <c r="N91" s="12"/>
      <c r="O91" s="13"/>
    </row>
    <row r="92" customFormat="false" ht="15" hidden="false" customHeight="false" outlineLevel="0" collapsed="false">
      <c r="A92" s="4" t="n">
        <v>89</v>
      </c>
      <c r="B92" s="5"/>
      <c r="C92" s="6"/>
      <c r="D92" s="7"/>
      <c r="E92" s="7"/>
      <c r="F92" s="6"/>
      <c r="G92" s="8"/>
      <c r="H92" s="9"/>
      <c r="I92" s="6"/>
      <c r="J92" s="10" t="n">
        <f aca="false">IF(I92="",0,IF(I92="Win",G92*H92,IF(OR(I92="Push",I92="Void"),H92,0)))</f>
        <v>0</v>
      </c>
      <c r="K92" s="10" t="n">
        <f aca="false">IF(I92="",0,J92-H92)</f>
        <v>0</v>
      </c>
      <c r="L92" s="10" t="n">
        <f aca="false">IF(I92="",L91,L91+K92)</f>
        <v>32.55</v>
      </c>
      <c r="M92" s="11" t="str">
        <f aca="false">IF(I92="","",IF(SUMPRODUCT(--(I$4:I92&lt;&gt;"")*H$4:H92)=0,"",L92/SUMPRODUCT(--(I$4:I92&lt;&gt;"")*H$4:H92)))</f>
        <v/>
      </c>
      <c r="N92" s="12"/>
      <c r="O92" s="13"/>
    </row>
    <row r="93" customFormat="false" ht="15" hidden="false" customHeight="false" outlineLevel="0" collapsed="false">
      <c r="A93" s="4" t="n">
        <v>90</v>
      </c>
      <c r="B93" s="5"/>
      <c r="C93" s="6"/>
      <c r="D93" s="7"/>
      <c r="E93" s="7"/>
      <c r="F93" s="6"/>
      <c r="G93" s="8"/>
      <c r="H93" s="9"/>
      <c r="I93" s="6"/>
      <c r="J93" s="10" t="n">
        <f aca="false">IF(I93="",0,IF(I93="Win",G93*H93,IF(OR(I93="Push",I93="Void"),H93,0)))</f>
        <v>0</v>
      </c>
      <c r="K93" s="10" t="n">
        <f aca="false">IF(I93="",0,J93-H93)</f>
        <v>0</v>
      </c>
      <c r="L93" s="10" t="n">
        <f aca="false">IF(I93="",L92,L92+K93)</f>
        <v>32.55</v>
      </c>
      <c r="M93" s="11" t="str">
        <f aca="false">IF(I93="","",IF(SUMPRODUCT(--(I$4:I93&lt;&gt;"")*H$4:H93)=0,"",L93/SUMPRODUCT(--(I$4:I93&lt;&gt;"")*H$4:H93)))</f>
        <v/>
      </c>
      <c r="N93" s="12"/>
      <c r="O93" s="13"/>
    </row>
    <row r="94" customFormat="false" ht="15" hidden="false" customHeight="false" outlineLevel="0" collapsed="false">
      <c r="A94" s="4" t="n">
        <v>91</v>
      </c>
      <c r="B94" s="5"/>
      <c r="C94" s="6"/>
      <c r="D94" s="7"/>
      <c r="E94" s="7"/>
      <c r="F94" s="6"/>
      <c r="G94" s="8"/>
      <c r="H94" s="9"/>
      <c r="I94" s="6"/>
      <c r="J94" s="10" t="n">
        <f aca="false">IF(I94="",0,IF(I94="Win",G94*H94,IF(OR(I94="Push",I94="Void"),H94,0)))</f>
        <v>0</v>
      </c>
      <c r="K94" s="10" t="n">
        <f aca="false">IF(I94="",0,J94-H94)</f>
        <v>0</v>
      </c>
      <c r="L94" s="10" t="n">
        <f aca="false">IF(I94="",L93,L93+K94)</f>
        <v>32.55</v>
      </c>
      <c r="M94" s="11" t="str">
        <f aca="false">IF(I94="","",IF(SUMPRODUCT(--(I$4:I94&lt;&gt;"")*H$4:H94)=0,"",L94/SUMPRODUCT(--(I$4:I94&lt;&gt;"")*H$4:H94)))</f>
        <v/>
      </c>
      <c r="N94" s="12"/>
      <c r="O94" s="13"/>
    </row>
    <row r="95" customFormat="false" ht="15" hidden="false" customHeight="false" outlineLevel="0" collapsed="false">
      <c r="A95" s="4" t="n">
        <v>92</v>
      </c>
      <c r="B95" s="5"/>
      <c r="C95" s="6"/>
      <c r="D95" s="7"/>
      <c r="E95" s="7"/>
      <c r="F95" s="6"/>
      <c r="G95" s="8"/>
      <c r="H95" s="9"/>
      <c r="I95" s="6"/>
      <c r="J95" s="10" t="n">
        <f aca="false">IF(I95="",0,IF(I95="Win",G95*H95,IF(OR(I95="Push",I95="Void"),H95,0)))</f>
        <v>0</v>
      </c>
      <c r="K95" s="10" t="n">
        <f aca="false">IF(I95="",0,J95-H95)</f>
        <v>0</v>
      </c>
      <c r="L95" s="10" t="n">
        <f aca="false">IF(I95="",L94,L94+K95)</f>
        <v>32.55</v>
      </c>
      <c r="M95" s="11" t="str">
        <f aca="false">IF(I95="","",IF(SUMPRODUCT(--(I$4:I95&lt;&gt;"")*H$4:H95)=0,"",L95/SUMPRODUCT(--(I$4:I95&lt;&gt;"")*H$4:H95)))</f>
        <v/>
      </c>
      <c r="N95" s="12"/>
      <c r="O95" s="13"/>
    </row>
    <row r="96" customFormat="false" ht="15" hidden="false" customHeight="false" outlineLevel="0" collapsed="false">
      <c r="A96" s="4" t="n">
        <v>93</v>
      </c>
      <c r="B96" s="5"/>
      <c r="C96" s="6"/>
      <c r="D96" s="7"/>
      <c r="E96" s="7"/>
      <c r="F96" s="6"/>
      <c r="G96" s="8"/>
      <c r="H96" s="9"/>
      <c r="I96" s="6"/>
      <c r="J96" s="10" t="n">
        <f aca="false">IF(I96="",0,IF(I96="Win",G96*H96,IF(OR(I96="Push",I96="Void"),H96,0)))</f>
        <v>0</v>
      </c>
      <c r="K96" s="10" t="n">
        <f aca="false">IF(I96="",0,J96-H96)</f>
        <v>0</v>
      </c>
      <c r="L96" s="10" t="n">
        <f aca="false">IF(I96="",L95,L95+K96)</f>
        <v>32.55</v>
      </c>
      <c r="M96" s="11" t="str">
        <f aca="false">IF(I96="","",IF(SUMPRODUCT(--(I$4:I96&lt;&gt;"")*H$4:H96)=0,"",L96/SUMPRODUCT(--(I$4:I96&lt;&gt;"")*H$4:H96)))</f>
        <v/>
      </c>
      <c r="N96" s="12"/>
      <c r="O96" s="13"/>
    </row>
    <row r="97" customFormat="false" ht="15" hidden="false" customHeight="false" outlineLevel="0" collapsed="false">
      <c r="A97" s="4" t="n">
        <v>94</v>
      </c>
      <c r="B97" s="5"/>
      <c r="C97" s="6"/>
      <c r="D97" s="7"/>
      <c r="E97" s="7"/>
      <c r="F97" s="6"/>
      <c r="G97" s="8"/>
      <c r="H97" s="9"/>
      <c r="I97" s="6"/>
      <c r="J97" s="10" t="n">
        <f aca="false">IF(I97="",0,IF(I97="Win",G97*H97,IF(OR(I97="Push",I97="Void"),H97,0)))</f>
        <v>0</v>
      </c>
      <c r="K97" s="10" t="n">
        <f aca="false">IF(I97="",0,J97-H97)</f>
        <v>0</v>
      </c>
      <c r="L97" s="10" t="n">
        <f aca="false">IF(I97="",L96,L96+K97)</f>
        <v>32.55</v>
      </c>
      <c r="M97" s="11" t="str">
        <f aca="false">IF(I97="","",IF(SUMPRODUCT(--(I$4:I97&lt;&gt;"")*H$4:H97)=0,"",L97/SUMPRODUCT(--(I$4:I97&lt;&gt;"")*H$4:H97)))</f>
        <v/>
      </c>
      <c r="N97" s="12"/>
      <c r="O97" s="13"/>
    </row>
    <row r="98" customFormat="false" ht="15" hidden="false" customHeight="false" outlineLevel="0" collapsed="false">
      <c r="A98" s="4" t="n">
        <v>95</v>
      </c>
      <c r="B98" s="5"/>
      <c r="C98" s="6"/>
      <c r="D98" s="7"/>
      <c r="E98" s="7"/>
      <c r="F98" s="6"/>
      <c r="G98" s="8"/>
      <c r="H98" s="9"/>
      <c r="I98" s="6"/>
      <c r="J98" s="10" t="n">
        <f aca="false">IF(I98="",0,IF(I98="Win",G98*H98,IF(OR(I98="Push",I98="Void"),H98,0)))</f>
        <v>0</v>
      </c>
      <c r="K98" s="10" t="n">
        <f aca="false">IF(I98="",0,J98-H98)</f>
        <v>0</v>
      </c>
      <c r="L98" s="10" t="n">
        <f aca="false">IF(I98="",L97,L97+K98)</f>
        <v>32.55</v>
      </c>
      <c r="M98" s="11" t="str">
        <f aca="false">IF(I98="","",IF(SUMPRODUCT(--(I$4:I98&lt;&gt;"")*H$4:H98)=0,"",L98/SUMPRODUCT(--(I$4:I98&lt;&gt;"")*H$4:H98)))</f>
        <v/>
      </c>
      <c r="N98" s="12"/>
      <c r="O98" s="13"/>
    </row>
    <row r="99" customFormat="false" ht="15" hidden="false" customHeight="false" outlineLevel="0" collapsed="false">
      <c r="A99" s="4" t="n">
        <v>96</v>
      </c>
      <c r="B99" s="5"/>
      <c r="C99" s="6"/>
      <c r="D99" s="7"/>
      <c r="E99" s="7"/>
      <c r="F99" s="6"/>
      <c r="G99" s="8"/>
      <c r="H99" s="9"/>
      <c r="I99" s="6"/>
      <c r="J99" s="10" t="n">
        <f aca="false">IF(I99="",0,IF(I99="Win",G99*H99,IF(OR(I99="Push",I99="Void"),H99,0)))</f>
        <v>0</v>
      </c>
      <c r="K99" s="10" t="n">
        <f aca="false">IF(I99="",0,J99-H99)</f>
        <v>0</v>
      </c>
      <c r="L99" s="10" t="n">
        <f aca="false">IF(I99="",L98,L98+K99)</f>
        <v>32.55</v>
      </c>
      <c r="M99" s="11" t="str">
        <f aca="false">IF(I99="","",IF(SUMPRODUCT(--(I$4:I99&lt;&gt;"")*H$4:H99)=0,"",L99/SUMPRODUCT(--(I$4:I99&lt;&gt;"")*H$4:H99)))</f>
        <v/>
      </c>
      <c r="N99" s="12"/>
      <c r="O99" s="13"/>
    </row>
    <row r="100" customFormat="false" ht="15" hidden="false" customHeight="false" outlineLevel="0" collapsed="false">
      <c r="A100" s="4" t="n">
        <v>97</v>
      </c>
      <c r="B100" s="5"/>
      <c r="C100" s="6"/>
      <c r="D100" s="7"/>
      <c r="E100" s="7"/>
      <c r="F100" s="6"/>
      <c r="G100" s="8"/>
      <c r="H100" s="9"/>
      <c r="I100" s="6"/>
      <c r="J100" s="10" t="n">
        <f aca="false">IF(I100="",0,IF(I100="Win",G100*H100,IF(OR(I100="Push",I100="Void"),H100,0)))</f>
        <v>0</v>
      </c>
      <c r="K100" s="10" t="n">
        <f aca="false">IF(I100="",0,J100-H100)</f>
        <v>0</v>
      </c>
      <c r="L100" s="10" t="n">
        <f aca="false">IF(I100="",L99,L99+K100)</f>
        <v>32.55</v>
      </c>
      <c r="M100" s="11" t="str">
        <f aca="false">IF(I100="","",IF(SUMPRODUCT(--(I$4:I100&lt;&gt;"")*H$4:H100)=0,"",L100/SUMPRODUCT(--(I$4:I100&lt;&gt;"")*H$4:H100)))</f>
        <v/>
      </c>
      <c r="N100" s="12"/>
      <c r="O100" s="13"/>
    </row>
    <row r="101" customFormat="false" ht="15" hidden="false" customHeight="false" outlineLevel="0" collapsed="false">
      <c r="A101" s="4" t="n">
        <v>98</v>
      </c>
      <c r="B101" s="5"/>
      <c r="C101" s="6"/>
      <c r="D101" s="7"/>
      <c r="E101" s="7"/>
      <c r="F101" s="6"/>
      <c r="G101" s="8"/>
      <c r="H101" s="9"/>
      <c r="I101" s="6"/>
      <c r="J101" s="10" t="n">
        <f aca="false">IF(I101="",0,IF(I101="Win",G101*H101,IF(OR(I101="Push",I101="Void"),H101,0)))</f>
        <v>0</v>
      </c>
      <c r="K101" s="10" t="n">
        <f aca="false">IF(I101="",0,J101-H101)</f>
        <v>0</v>
      </c>
      <c r="L101" s="10" t="n">
        <f aca="false">IF(I101="",L100,L100+K101)</f>
        <v>32.55</v>
      </c>
      <c r="M101" s="11" t="str">
        <f aca="false">IF(I101="","",IF(SUMPRODUCT(--(I$4:I101&lt;&gt;"")*H$4:H101)=0,"",L101/SUMPRODUCT(--(I$4:I101&lt;&gt;"")*H$4:H101)))</f>
        <v/>
      </c>
      <c r="N101" s="12"/>
      <c r="O101" s="13"/>
    </row>
    <row r="102" customFormat="false" ht="15" hidden="false" customHeight="false" outlineLevel="0" collapsed="false">
      <c r="A102" s="4" t="n">
        <v>99</v>
      </c>
      <c r="B102" s="5"/>
      <c r="C102" s="6"/>
      <c r="D102" s="7"/>
      <c r="E102" s="7"/>
      <c r="F102" s="6"/>
      <c r="G102" s="8"/>
      <c r="H102" s="9"/>
      <c r="I102" s="6"/>
      <c r="J102" s="10" t="n">
        <f aca="false">IF(I102="",0,IF(I102="Win",G102*H102,IF(OR(I102="Push",I102="Void"),H102,0)))</f>
        <v>0</v>
      </c>
      <c r="K102" s="10" t="n">
        <f aca="false">IF(I102="",0,J102-H102)</f>
        <v>0</v>
      </c>
      <c r="L102" s="10" t="n">
        <f aca="false">IF(I102="",L101,L101+K102)</f>
        <v>32.55</v>
      </c>
      <c r="M102" s="11" t="str">
        <f aca="false">IF(I102="","",IF(SUMPRODUCT(--(I$4:I102&lt;&gt;"")*H$4:H102)=0,"",L102/SUMPRODUCT(--(I$4:I102&lt;&gt;"")*H$4:H102)))</f>
        <v/>
      </c>
      <c r="N102" s="12"/>
      <c r="O102" s="13"/>
    </row>
    <row r="103" customFormat="false" ht="15" hidden="false" customHeight="false" outlineLevel="0" collapsed="false">
      <c r="A103" s="4" t="n">
        <v>100</v>
      </c>
      <c r="B103" s="5"/>
      <c r="C103" s="6"/>
      <c r="D103" s="7"/>
      <c r="E103" s="7"/>
      <c r="F103" s="6"/>
      <c r="G103" s="8"/>
      <c r="H103" s="9"/>
      <c r="I103" s="6"/>
      <c r="J103" s="10" t="n">
        <f aca="false">IF(I103="",0,IF(I103="Win",G103*H103,IF(OR(I103="Push",I103="Void"),H103,0)))</f>
        <v>0</v>
      </c>
      <c r="K103" s="10" t="n">
        <f aca="false">IF(I103="",0,J103-H103)</f>
        <v>0</v>
      </c>
      <c r="L103" s="10" t="n">
        <f aca="false">IF(I103="",L102,L102+K103)</f>
        <v>32.55</v>
      </c>
      <c r="M103" s="11" t="str">
        <f aca="false">IF(I103="","",IF(SUMPRODUCT(--(I$4:I103&lt;&gt;"")*H$4:H103)=0,"",L103/SUMPRODUCT(--(I$4:I103&lt;&gt;"")*H$4:H103)))</f>
        <v/>
      </c>
      <c r="N103" s="12"/>
      <c r="O103" s="13"/>
    </row>
    <row r="104" customFormat="false" ht="15" hidden="false" customHeight="false" outlineLevel="0" collapsed="false">
      <c r="A104" s="4" t="n">
        <v>101</v>
      </c>
      <c r="B104" s="5"/>
      <c r="C104" s="6"/>
      <c r="D104" s="7"/>
      <c r="E104" s="7"/>
      <c r="F104" s="6"/>
      <c r="G104" s="8"/>
      <c r="H104" s="9"/>
      <c r="I104" s="6"/>
      <c r="J104" s="10" t="n">
        <f aca="false">IF(I104="",0,IF(I104="Win",G104*H104,IF(OR(I104="Push",I104="Void"),H104,0)))</f>
        <v>0</v>
      </c>
      <c r="K104" s="10" t="n">
        <f aca="false">IF(I104="",0,J104-H104)</f>
        <v>0</v>
      </c>
      <c r="L104" s="10" t="n">
        <f aca="false">IF(I104="",L103,L103+K104)</f>
        <v>32.55</v>
      </c>
      <c r="M104" s="11" t="str">
        <f aca="false">IF(I104="","",IF(SUMPRODUCT(--(I$4:I104&lt;&gt;"")*H$4:H104)=0,"",L104/SUMPRODUCT(--(I$4:I104&lt;&gt;"")*H$4:H104)))</f>
        <v/>
      </c>
      <c r="N104" s="12"/>
      <c r="O104" s="13"/>
    </row>
    <row r="105" customFormat="false" ht="15" hidden="false" customHeight="false" outlineLevel="0" collapsed="false">
      <c r="A105" s="4" t="n">
        <v>102</v>
      </c>
      <c r="B105" s="5"/>
      <c r="C105" s="6"/>
      <c r="D105" s="7"/>
      <c r="E105" s="7"/>
      <c r="F105" s="6"/>
      <c r="G105" s="8"/>
      <c r="H105" s="9"/>
      <c r="I105" s="6"/>
      <c r="J105" s="10" t="n">
        <f aca="false">IF(I105="",0,IF(I105="Win",G105*H105,IF(OR(I105="Push",I105="Void"),H105,0)))</f>
        <v>0</v>
      </c>
      <c r="K105" s="10" t="n">
        <f aca="false">IF(I105="",0,J105-H105)</f>
        <v>0</v>
      </c>
      <c r="L105" s="10" t="n">
        <f aca="false">IF(I105="",L104,L104+K105)</f>
        <v>32.55</v>
      </c>
      <c r="M105" s="11" t="str">
        <f aca="false">IF(I105="","",IF(SUMPRODUCT(--(I$4:I105&lt;&gt;"")*H$4:H105)=0,"",L105/SUMPRODUCT(--(I$4:I105&lt;&gt;"")*H$4:H105)))</f>
        <v/>
      </c>
      <c r="N105" s="12"/>
      <c r="O105" s="13"/>
    </row>
    <row r="106" customFormat="false" ht="15" hidden="false" customHeight="false" outlineLevel="0" collapsed="false">
      <c r="A106" s="4" t="n">
        <v>103</v>
      </c>
      <c r="B106" s="5"/>
      <c r="C106" s="6"/>
      <c r="D106" s="7"/>
      <c r="E106" s="7"/>
      <c r="F106" s="6"/>
      <c r="G106" s="8"/>
      <c r="H106" s="9"/>
      <c r="I106" s="6"/>
      <c r="J106" s="10" t="n">
        <f aca="false">IF(I106="",0,IF(I106="Win",G106*H106,IF(OR(I106="Push",I106="Void"),H106,0)))</f>
        <v>0</v>
      </c>
      <c r="K106" s="10" t="n">
        <f aca="false">IF(I106="",0,J106-H106)</f>
        <v>0</v>
      </c>
      <c r="L106" s="10" t="n">
        <f aca="false">IF(I106="",L105,L105+K106)</f>
        <v>32.55</v>
      </c>
      <c r="M106" s="11" t="str">
        <f aca="false">IF(I106="","",IF(SUMPRODUCT(--(I$4:I106&lt;&gt;"")*H$4:H106)=0,"",L106/SUMPRODUCT(--(I$4:I106&lt;&gt;"")*H$4:H106)))</f>
        <v/>
      </c>
      <c r="N106" s="12"/>
      <c r="O106" s="13"/>
    </row>
    <row r="107" customFormat="false" ht="15" hidden="false" customHeight="false" outlineLevel="0" collapsed="false">
      <c r="A107" s="4" t="n">
        <v>104</v>
      </c>
      <c r="B107" s="5"/>
      <c r="C107" s="6"/>
      <c r="D107" s="7"/>
      <c r="E107" s="7"/>
      <c r="F107" s="6"/>
      <c r="G107" s="8"/>
      <c r="H107" s="9"/>
      <c r="I107" s="6"/>
      <c r="J107" s="10" t="n">
        <f aca="false">IF(I107="",0,IF(I107="Win",G107*H107,IF(OR(I107="Push",I107="Void"),H107,0)))</f>
        <v>0</v>
      </c>
      <c r="K107" s="10" t="n">
        <f aca="false">IF(I107="",0,J107-H107)</f>
        <v>0</v>
      </c>
      <c r="L107" s="10" t="n">
        <f aca="false">IF(I107="",L106,L106+K107)</f>
        <v>32.55</v>
      </c>
      <c r="M107" s="11" t="str">
        <f aca="false">IF(I107="","",IF(SUMPRODUCT(--(I$4:I107&lt;&gt;"")*H$4:H107)=0,"",L107/SUMPRODUCT(--(I$4:I107&lt;&gt;"")*H$4:H107)))</f>
        <v/>
      </c>
      <c r="N107" s="12"/>
      <c r="O107" s="13"/>
    </row>
    <row r="108" customFormat="false" ht="15" hidden="false" customHeight="false" outlineLevel="0" collapsed="false">
      <c r="A108" s="4" t="n">
        <v>105</v>
      </c>
      <c r="B108" s="5"/>
      <c r="C108" s="6"/>
      <c r="D108" s="7"/>
      <c r="E108" s="7"/>
      <c r="F108" s="6"/>
      <c r="G108" s="8"/>
      <c r="H108" s="9"/>
      <c r="I108" s="6"/>
      <c r="J108" s="10" t="n">
        <f aca="false">IF(I108="",0,IF(I108="Win",G108*H108,IF(OR(I108="Push",I108="Void"),H108,0)))</f>
        <v>0</v>
      </c>
      <c r="K108" s="10" t="n">
        <f aca="false">IF(I108="",0,J108-H108)</f>
        <v>0</v>
      </c>
      <c r="L108" s="10" t="n">
        <f aca="false">IF(I108="",L107,L107+K108)</f>
        <v>32.55</v>
      </c>
      <c r="M108" s="11" t="str">
        <f aca="false">IF(I108="","",IF(SUMPRODUCT(--(I$4:I108&lt;&gt;"")*H$4:H108)=0,"",L108/SUMPRODUCT(--(I$4:I108&lt;&gt;"")*H$4:H108)))</f>
        <v/>
      </c>
      <c r="N108" s="12"/>
      <c r="O108" s="13"/>
    </row>
    <row r="109" customFormat="false" ht="15" hidden="false" customHeight="false" outlineLevel="0" collapsed="false">
      <c r="A109" s="4" t="n">
        <v>106</v>
      </c>
      <c r="B109" s="5"/>
      <c r="C109" s="6"/>
      <c r="D109" s="7"/>
      <c r="E109" s="7"/>
      <c r="F109" s="6"/>
      <c r="G109" s="8"/>
      <c r="H109" s="9"/>
      <c r="I109" s="6"/>
      <c r="J109" s="10" t="n">
        <f aca="false">IF(I109="",0,IF(I109="Win",G109*H109,IF(OR(I109="Push",I109="Void"),H109,0)))</f>
        <v>0</v>
      </c>
      <c r="K109" s="10" t="n">
        <f aca="false">IF(I109="",0,J109-H109)</f>
        <v>0</v>
      </c>
      <c r="L109" s="10" t="n">
        <f aca="false">IF(I109="",L108,L108+K109)</f>
        <v>32.55</v>
      </c>
      <c r="M109" s="11" t="str">
        <f aca="false">IF(I109="","",IF(SUMPRODUCT(--(I$4:I109&lt;&gt;"")*H$4:H109)=0,"",L109/SUMPRODUCT(--(I$4:I109&lt;&gt;"")*H$4:H109)))</f>
        <v/>
      </c>
      <c r="N109" s="12"/>
      <c r="O109" s="13"/>
    </row>
    <row r="110" customFormat="false" ht="15" hidden="false" customHeight="false" outlineLevel="0" collapsed="false">
      <c r="A110" s="4" t="n">
        <v>107</v>
      </c>
      <c r="B110" s="5"/>
      <c r="C110" s="6"/>
      <c r="D110" s="7"/>
      <c r="E110" s="7"/>
      <c r="F110" s="6"/>
      <c r="G110" s="8"/>
      <c r="H110" s="9"/>
      <c r="I110" s="6"/>
      <c r="J110" s="10" t="n">
        <f aca="false">IF(I110="",0,IF(I110="Win",G110*H110,IF(OR(I110="Push",I110="Void"),H110,0)))</f>
        <v>0</v>
      </c>
      <c r="K110" s="10" t="n">
        <f aca="false">IF(I110="",0,J110-H110)</f>
        <v>0</v>
      </c>
      <c r="L110" s="10" t="n">
        <f aca="false">IF(I110="",L109,L109+K110)</f>
        <v>32.55</v>
      </c>
      <c r="M110" s="11" t="str">
        <f aca="false">IF(I110="","",IF(SUMPRODUCT(--(I$4:I110&lt;&gt;"")*H$4:H110)=0,"",L110/SUMPRODUCT(--(I$4:I110&lt;&gt;"")*H$4:H110)))</f>
        <v/>
      </c>
      <c r="N110" s="12"/>
      <c r="O110" s="13"/>
    </row>
    <row r="111" customFormat="false" ht="15" hidden="false" customHeight="false" outlineLevel="0" collapsed="false">
      <c r="A111" s="4" t="n">
        <v>108</v>
      </c>
      <c r="B111" s="5"/>
      <c r="C111" s="6"/>
      <c r="D111" s="7"/>
      <c r="E111" s="7"/>
      <c r="F111" s="6"/>
      <c r="G111" s="8"/>
      <c r="H111" s="9"/>
      <c r="I111" s="6"/>
      <c r="J111" s="10" t="n">
        <f aca="false">IF(I111="",0,IF(I111="Win",G111*H111,IF(OR(I111="Push",I111="Void"),H111,0)))</f>
        <v>0</v>
      </c>
      <c r="K111" s="10" t="n">
        <f aca="false">IF(I111="",0,J111-H111)</f>
        <v>0</v>
      </c>
      <c r="L111" s="10" t="n">
        <f aca="false">IF(I111="",L110,L110+K111)</f>
        <v>32.55</v>
      </c>
      <c r="M111" s="11" t="str">
        <f aca="false">IF(I111="","",IF(SUMPRODUCT(--(I$4:I111&lt;&gt;"")*H$4:H111)=0,"",L111/SUMPRODUCT(--(I$4:I111&lt;&gt;"")*H$4:H111)))</f>
        <v/>
      </c>
      <c r="N111" s="12"/>
      <c r="O111" s="13"/>
    </row>
    <row r="112" customFormat="false" ht="15" hidden="false" customHeight="false" outlineLevel="0" collapsed="false">
      <c r="A112" s="4" t="n">
        <v>109</v>
      </c>
      <c r="B112" s="5"/>
      <c r="C112" s="6"/>
      <c r="D112" s="7"/>
      <c r="E112" s="7"/>
      <c r="F112" s="6"/>
      <c r="G112" s="8"/>
      <c r="H112" s="9"/>
      <c r="I112" s="6"/>
      <c r="J112" s="10" t="n">
        <f aca="false">IF(I112="",0,IF(I112="Win",G112*H112,IF(OR(I112="Push",I112="Void"),H112,0)))</f>
        <v>0</v>
      </c>
      <c r="K112" s="10" t="n">
        <f aca="false">IF(I112="",0,J112-H112)</f>
        <v>0</v>
      </c>
      <c r="L112" s="10" t="n">
        <f aca="false">IF(I112="",L111,L111+K112)</f>
        <v>32.55</v>
      </c>
      <c r="M112" s="11" t="str">
        <f aca="false">IF(I112="","",IF(SUMPRODUCT(--(I$4:I112&lt;&gt;"")*H$4:H112)=0,"",L112/SUMPRODUCT(--(I$4:I112&lt;&gt;"")*H$4:H112)))</f>
        <v/>
      </c>
      <c r="N112" s="12"/>
      <c r="O112" s="13"/>
    </row>
    <row r="113" customFormat="false" ht="15" hidden="false" customHeight="false" outlineLevel="0" collapsed="false">
      <c r="A113" s="4" t="n">
        <v>110</v>
      </c>
      <c r="B113" s="5"/>
      <c r="C113" s="6"/>
      <c r="D113" s="7"/>
      <c r="E113" s="7"/>
      <c r="F113" s="6"/>
      <c r="G113" s="8"/>
      <c r="H113" s="9"/>
      <c r="I113" s="6"/>
      <c r="J113" s="10" t="n">
        <f aca="false">IF(I113="",0,IF(I113="Win",G113*H113,IF(OR(I113="Push",I113="Void"),H113,0)))</f>
        <v>0</v>
      </c>
      <c r="K113" s="10" t="n">
        <f aca="false">IF(I113="",0,J113-H113)</f>
        <v>0</v>
      </c>
      <c r="L113" s="10" t="n">
        <f aca="false">IF(I113="",L112,L112+K113)</f>
        <v>32.55</v>
      </c>
      <c r="M113" s="11" t="str">
        <f aca="false">IF(I113="","",IF(SUMPRODUCT(--(I$4:I113&lt;&gt;"")*H$4:H113)=0,"",L113/SUMPRODUCT(--(I$4:I113&lt;&gt;"")*H$4:H113)))</f>
        <v/>
      </c>
      <c r="N113" s="12"/>
      <c r="O113" s="13"/>
    </row>
    <row r="114" customFormat="false" ht="15" hidden="false" customHeight="false" outlineLevel="0" collapsed="false">
      <c r="A114" s="4" t="n">
        <v>111</v>
      </c>
      <c r="B114" s="5"/>
      <c r="C114" s="6"/>
      <c r="D114" s="7"/>
      <c r="E114" s="7"/>
      <c r="F114" s="6"/>
      <c r="G114" s="8"/>
      <c r="H114" s="9"/>
      <c r="I114" s="6"/>
      <c r="J114" s="10" t="n">
        <f aca="false">IF(I114="",0,IF(I114="Win",G114*H114,IF(OR(I114="Push",I114="Void"),H114,0)))</f>
        <v>0</v>
      </c>
      <c r="K114" s="10" t="n">
        <f aca="false">IF(I114="",0,J114-H114)</f>
        <v>0</v>
      </c>
      <c r="L114" s="10" t="n">
        <f aca="false">IF(I114="",L113,L113+K114)</f>
        <v>32.55</v>
      </c>
      <c r="M114" s="11" t="str">
        <f aca="false">IF(I114="","",IF(SUMPRODUCT(--(I$4:I114&lt;&gt;"")*H$4:H114)=0,"",L114/SUMPRODUCT(--(I$4:I114&lt;&gt;"")*H$4:H114)))</f>
        <v/>
      </c>
      <c r="N114" s="12"/>
      <c r="O114" s="13"/>
    </row>
    <row r="115" customFormat="false" ht="15" hidden="false" customHeight="false" outlineLevel="0" collapsed="false">
      <c r="A115" s="4" t="n">
        <v>112</v>
      </c>
      <c r="B115" s="5"/>
      <c r="C115" s="6"/>
      <c r="D115" s="7"/>
      <c r="E115" s="7"/>
      <c r="F115" s="6"/>
      <c r="G115" s="8"/>
      <c r="H115" s="9"/>
      <c r="I115" s="6"/>
      <c r="J115" s="10" t="n">
        <f aca="false">IF(I115="",0,IF(I115="Win",G115*H115,IF(OR(I115="Push",I115="Void"),H115,0)))</f>
        <v>0</v>
      </c>
      <c r="K115" s="10" t="n">
        <f aca="false">IF(I115="",0,J115-H115)</f>
        <v>0</v>
      </c>
      <c r="L115" s="10" t="n">
        <f aca="false">IF(I115="",L114,L114+K115)</f>
        <v>32.55</v>
      </c>
      <c r="M115" s="11" t="str">
        <f aca="false">IF(I115="","",IF(SUMPRODUCT(--(I$4:I115&lt;&gt;"")*H$4:H115)=0,"",L115/SUMPRODUCT(--(I$4:I115&lt;&gt;"")*H$4:H115)))</f>
        <v/>
      </c>
      <c r="N115" s="12"/>
      <c r="O115" s="13"/>
    </row>
    <row r="116" customFormat="false" ht="15" hidden="false" customHeight="false" outlineLevel="0" collapsed="false">
      <c r="A116" s="4" t="n">
        <v>113</v>
      </c>
      <c r="B116" s="5"/>
      <c r="C116" s="6"/>
      <c r="D116" s="7"/>
      <c r="E116" s="7"/>
      <c r="F116" s="6"/>
      <c r="G116" s="8"/>
      <c r="H116" s="9"/>
      <c r="I116" s="6"/>
      <c r="J116" s="10" t="n">
        <f aca="false">IF(I116="",0,IF(I116="Win",G116*H116,IF(OR(I116="Push",I116="Void"),H116,0)))</f>
        <v>0</v>
      </c>
      <c r="K116" s="10" t="n">
        <f aca="false">IF(I116="",0,J116-H116)</f>
        <v>0</v>
      </c>
      <c r="L116" s="10" t="n">
        <f aca="false">IF(I116="",L115,L115+K116)</f>
        <v>32.55</v>
      </c>
      <c r="M116" s="11" t="str">
        <f aca="false">IF(I116="","",IF(SUMPRODUCT(--(I$4:I116&lt;&gt;"")*H$4:H116)=0,"",L116/SUMPRODUCT(--(I$4:I116&lt;&gt;"")*H$4:H116)))</f>
        <v/>
      </c>
      <c r="N116" s="12"/>
      <c r="O116" s="13"/>
    </row>
    <row r="117" customFormat="false" ht="15" hidden="false" customHeight="false" outlineLevel="0" collapsed="false">
      <c r="A117" s="4" t="n">
        <v>114</v>
      </c>
      <c r="B117" s="5"/>
      <c r="C117" s="6"/>
      <c r="D117" s="7"/>
      <c r="E117" s="7"/>
      <c r="F117" s="6"/>
      <c r="G117" s="8"/>
      <c r="H117" s="9"/>
      <c r="I117" s="6"/>
      <c r="J117" s="10" t="n">
        <f aca="false">IF(I117="",0,IF(I117="Win",G117*H117,IF(OR(I117="Push",I117="Void"),H117,0)))</f>
        <v>0</v>
      </c>
      <c r="K117" s="10" t="n">
        <f aca="false">IF(I117="",0,J117-H117)</f>
        <v>0</v>
      </c>
      <c r="L117" s="10" t="n">
        <f aca="false">IF(I117="",L116,L116+K117)</f>
        <v>32.55</v>
      </c>
      <c r="M117" s="11" t="str">
        <f aca="false">IF(I117="","",IF(SUMPRODUCT(--(I$4:I117&lt;&gt;"")*H$4:H117)=0,"",L117/SUMPRODUCT(--(I$4:I117&lt;&gt;"")*H$4:H117)))</f>
        <v/>
      </c>
      <c r="N117" s="12"/>
      <c r="O117" s="13"/>
    </row>
    <row r="118" customFormat="false" ht="15" hidden="false" customHeight="false" outlineLevel="0" collapsed="false">
      <c r="A118" s="4" t="n">
        <v>115</v>
      </c>
      <c r="B118" s="5"/>
      <c r="C118" s="6"/>
      <c r="D118" s="7"/>
      <c r="E118" s="7"/>
      <c r="F118" s="6"/>
      <c r="G118" s="8"/>
      <c r="H118" s="9"/>
      <c r="I118" s="6"/>
      <c r="J118" s="10" t="n">
        <f aca="false">IF(I118="",0,IF(I118="Win",G118*H118,IF(OR(I118="Push",I118="Void"),H118,0)))</f>
        <v>0</v>
      </c>
      <c r="K118" s="10" t="n">
        <f aca="false">IF(I118="",0,J118-H118)</f>
        <v>0</v>
      </c>
      <c r="L118" s="10" t="n">
        <f aca="false">IF(I118="",L117,L117+K118)</f>
        <v>32.55</v>
      </c>
      <c r="M118" s="11" t="str">
        <f aca="false">IF(I118="","",IF(SUMPRODUCT(--(I$4:I118&lt;&gt;"")*H$4:H118)=0,"",L118/SUMPRODUCT(--(I$4:I118&lt;&gt;"")*H$4:H118)))</f>
        <v/>
      </c>
      <c r="N118" s="12"/>
      <c r="O118" s="13"/>
    </row>
    <row r="119" customFormat="false" ht="15" hidden="false" customHeight="false" outlineLevel="0" collapsed="false">
      <c r="A119" s="4" t="n">
        <v>116</v>
      </c>
      <c r="B119" s="5"/>
      <c r="C119" s="6"/>
      <c r="D119" s="7"/>
      <c r="E119" s="7"/>
      <c r="F119" s="6"/>
      <c r="G119" s="8"/>
      <c r="H119" s="9"/>
      <c r="I119" s="6"/>
      <c r="J119" s="10" t="n">
        <f aca="false">IF(I119="",0,IF(I119="Win",G119*H119,IF(OR(I119="Push",I119="Void"),H119,0)))</f>
        <v>0</v>
      </c>
      <c r="K119" s="10" t="n">
        <f aca="false">IF(I119="",0,J119-H119)</f>
        <v>0</v>
      </c>
      <c r="L119" s="10" t="n">
        <f aca="false">IF(I119="",L118,L118+K119)</f>
        <v>32.55</v>
      </c>
      <c r="M119" s="11" t="str">
        <f aca="false">IF(I119="","",IF(SUMPRODUCT(--(I$4:I119&lt;&gt;"")*H$4:H119)=0,"",L119/SUMPRODUCT(--(I$4:I119&lt;&gt;"")*H$4:H119)))</f>
        <v/>
      </c>
      <c r="N119" s="12"/>
      <c r="O119" s="13"/>
    </row>
    <row r="120" customFormat="false" ht="15" hidden="false" customHeight="false" outlineLevel="0" collapsed="false">
      <c r="A120" s="4" t="n">
        <v>117</v>
      </c>
      <c r="B120" s="5"/>
      <c r="C120" s="6"/>
      <c r="D120" s="7"/>
      <c r="E120" s="7"/>
      <c r="F120" s="6"/>
      <c r="G120" s="8"/>
      <c r="H120" s="9"/>
      <c r="I120" s="6"/>
      <c r="J120" s="10" t="n">
        <f aca="false">IF(I120="",0,IF(I120="Win",G120*H120,IF(OR(I120="Push",I120="Void"),H120,0)))</f>
        <v>0</v>
      </c>
      <c r="K120" s="10" t="n">
        <f aca="false">IF(I120="",0,J120-H120)</f>
        <v>0</v>
      </c>
      <c r="L120" s="10" t="n">
        <f aca="false">IF(I120="",L119,L119+K120)</f>
        <v>32.55</v>
      </c>
      <c r="M120" s="11" t="str">
        <f aca="false">IF(I120="","",IF(SUMPRODUCT(--(I$4:I120&lt;&gt;"")*H$4:H120)=0,"",L120/SUMPRODUCT(--(I$4:I120&lt;&gt;"")*H$4:H120)))</f>
        <v/>
      </c>
      <c r="N120" s="12"/>
      <c r="O120" s="13"/>
    </row>
    <row r="121" customFormat="false" ht="15" hidden="false" customHeight="false" outlineLevel="0" collapsed="false">
      <c r="A121" s="4" t="n">
        <v>118</v>
      </c>
      <c r="B121" s="5"/>
      <c r="C121" s="6"/>
      <c r="D121" s="7"/>
      <c r="E121" s="7"/>
      <c r="F121" s="6"/>
      <c r="G121" s="8"/>
      <c r="H121" s="9"/>
      <c r="I121" s="6"/>
      <c r="J121" s="10" t="n">
        <f aca="false">IF(I121="",0,IF(I121="Win",G121*H121,IF(OR(I121="Push",I121="Void"),H121,0)))</f>
        <v>0</v>
      </c>
      <c r="K121" s="10" t="n">
        <f aca="false">IF(I121="",0,J121-H121)</f>
        <v>0</v>
      </c>
      <c r="L121" s="10" t="n">
        <f aca="false">IF(I121="",L120,L120+K121)</f>
        <v>32.55</v>
      </c>
      <c r="M121" s="11" t="str">
        <f aca="false">IF(I121="","",IF(SUMPRODUCT(--(I$4:I121&lt;&gt;"")*H$4:H121)=0,"",L121/SUMPRODUCT(--(I$4:I121&lt;&gt;"")*H$4:H121)))</f>
        <v/>
      </c>
      <c r="N121" s="12"/>
      <c r="O121" s="13"/>
    </row>
    <row r="122" customFormat="false" ht="15" hidden="false" customHeight="false" outlineLevel="0" collapsed="false">
      <c r="A122" s="4" t="n">
        <v>119</v>
      </c>
      <c r="B122" s="5"/>
      <c r="C122" s="6"/>
      <c r="D122" s="7"/>
      <c r="E122" s="7"/>
      <c r="F122" s="6"/>
      <c r="G122" s="8"/>
      <c r="H122" s="9"/>
      <c r="I122" s="6"/>
      <c r="J122" s="10" t="n">
        <f aca="false">IF(I122="",0,IF(I122="Win",G122*H122,IF(OR(I122="Push",I122="Void"),H122,0)))</f>
        <v>0</v>
      </c>
      <c r="K122" s="10" t="n">
        <f aca="false">IF(I122="",0,J122-H122)</f>
        <v>0</v>
      </c>
      <c r="L122" s="10" t="n">
        <f aca="false">IF(I122="",L121,L121+K122)</f>
        <v>32.55</v>
      </c>
      <c r="M122" s="11" t="str">
        <f aca="false">IF(I122="","",IF(SUMPRODUCT(--(I$4:I122&lt;&gt;"")*H$4:H122)=0,"",L122/SUMPRODUCT(--(I$4:I122&lt;&gt;"")*H$4:H122)))</f>
        <v/>
      </c>
      <c r="N122" s="12"/>
      <c r="O122" s="13"/>
    </row>
    <row r="123" customFormat="false" ht="15" hidden="false" customHeight="false" outlineLevel="0" collapsed="false">
      <c r="A123" s="4" t="n">
        <v>120</v>
      </c>
      <c r="B123" s="5"/>
      <c r="C123" s="6"/>
      <c r="D123" s="7"/>
      <c r="E123" s="7"/>
      <c r="F123" s="6"/>
      <c r="G123" s="8"/>
      <c r="H123" s="9"/>
      <c r="I123" s="6"/>
      <c r="J123" s="10" t="n">
        <f aca="false">IF(I123="",0,IF(I123="Win",G123*H123,IF(OR(I123="Push",I123="Void"),H123,0)))</f>
        <v>0</v>
      </c>
      <c r="K123" s="10" t="n">
        <f aca="false">IF(I123="",0,J123-H123)</f>
        <v>0</v>
      </c>
      <c r="L123" s="10" t="n">
        <f aca="false">IF(I123="",L122,L122+K123)</f>
        <v>32.55</v>
      </c>
      <c r="M123" s="11" t="str">
        <f aca="false">IF(I123="","",IF(SUMPRODUCT(--(I$4:I123&lt;&gt;"")*H$4:H123)=0,"",L123/SUMPRODUCT(--(I$4:I123&lt;&gt;"")*H$4:H123)))</f>
        <v/>
      </c>
      <c r="N123" s="12"/>
      <c r="O123" s="13"/>
    </row>
    <row r="124" customFormat="false" ht="15" hidden="false" customHeight="false" outlineLevel="0" collapsed="false">
      <c r="A124" s="4" t="n">
        <v>121</v>
      </c>
      <c r="B124" s="5"/>
      <c r="C124" s="6"/>
      <c r="D124" s="7"/>
      <c r="E124" s="7"/>
      <c r="F124" s="6"/>
      <c r="G124" s="8"/>
      <c r="H124" s="9"/>
      <c r="I124" s="6"/>
      <c r="J124" s="10" t="n">
        <f aca="false">IF(I124="",0,IF(I124="Win",G124*H124,IF(OR(I124="Push",I124="Void"),H124,0)))</f>
        <v>0</v>
      </c>
      <c r="K124" s="10" t="n">
        <f aca="false">IF(I124="",0,J124-H124)</f>
        <v>0</v>
      </c>
      <c r="L124" s="10" t="n">
        <f aca="false">IF(I124="",L123,L123+K124)</f>
        <v>32.55</v>
      </c>
      <c r="M124" s="11" t="str">
        <f aca="false">IF(I124="","",IF(SUMPRODUCT(--(I$4:I124&lt;&gt;"")*H$4:H124)=0,"",L124/SUMPRODUCT(--(I$4:I124&lt;&gt;"")*H$4:H124)))</f>
        <v/>
      </c>
      <c r="N124" s="12"/>
      <c r="O124" s="13"/>
    </row>
    <row r="125" customFormat="false" ht="15" hidden="false" customHeight="false" outlineLevel="0" collapsed="false">
      <c r="A125" s="4" t="n">
        <v>122</v>
      </c>
      <c r="B125" s="5"/>
      <c r="C125" s="6"/>
      <c r="D125" s="7"/>
      <c r="E125" s="7"/>
      <c r="F125" s="6"/>
      <c r="G125" s="8"/>
      <c r="H125" s="9"/>
      <c r="I125" s="6"/>
      <c r="J125" s="10" t="n">
        <f aca="false">IF(I125="",0,IF(I125="Win",G125*H125,IF(OR(I125="Push",I125="Void"),H125,0)))</f>
        <v>0</v>
      </c>
      <c r="K125" s="10" t="n">
        <f aca="false">IF(I125="",0,J125-H125)</f>
        <v>0</v>
      </c>
      <c r="L125" s="10" t="n">
        <f aca="false">IF(I125="",L124,L124+K125)</f>
        <v>32.55</v>
      </c>
      <c r="M125" s="11" t="str">
        <f aca="false">IF(I125="","",IF(SUMPRODUCT(--(I$4:I125&lt;&gt;"")*H$4:H125)=0,"",L125/SUMPRODUCT(--(I$4:I125&lt;&gt;"")*H$4:H125)))</f>
        <v/>
      </c>
      <c r="N125" s="12"/>
      <c r="O125" s="13"/>
    </row>
    <row r="126" customFormat="false" ht="15" hidden="false" customHeight="false" outlineLevel="0" collapsed="false">
      <c r="A126" s="4" t="n">
        <v>123</v>
      </c>
      <c r="B126" s="5"/>
      <c r="C126" s="6"/>
      <c r="D126" s="7"/>
      <c r="E126" s="7"/>
      <c r="F126" s="6"/>
      <c r="G126" s="8"/>
      <c r="H126" s="9"/>
      <c r="I126" s="6"/>
      <c r="J126" s="10" t="n">
        <f aca="false">IF(I126="",0,IF(I126="Win",G126*H126,IF(OR(I126="Push",I126="Void"),H126,0)))</f>
        <v>0</v>
      </c>
      <c r="K126" s="10" t="n">
        <f aca="false">IF(I126="",0,J126-H126)</f>
        <v>0</v>
      </c>
      <c r="L126" s="10" t="n">
        <f aca="false">IF(I126="",L125,L125+K126)</f>
        <v>32.55</v>
      </c>
      <c r="M126" s="11" t="str">
        <f aca="false">IF(I126="","",IF(SUMPRODUCT(--(I$4:I126&lt;&gt;"")*H$4:H126)=0,"",L126/SUMPRODUCT(--(I$4:I126&lt;&gt;"")*H$4:H126)))</f>
        <v/>
      </c>
      <c r="N126" s="12"/>
      <c r="O126" s="13"/>
    </row>
    <row r="127" customFormat="false" ht="15" hidden="false" customHeight="false" outlineLevel="0" collapsed="false">
      <c r="A127" s="4" t="n">
        <v>124</v>
      </c>
      <c r="B127" s="5"/>
      <c r="C127" s="6"/>
      <c r="D127" s="7"/>
      <c r="E127" s="7"/>
      <c r="F127" s="6"/>
      <c r="G127" s="8"/>
      <c r="H127" s="9"/>
      <c r="I127" s="6"/>
      <c r="J127" s="10" t="n">
        <f aca="false">IF(I127="",0,IF(I127="Win",G127*H127,IF(OR(I127="Push",I127="Void"),H127,0)))</f>
        <v>0</v>
      </c>
      <c r="K127" s="10" t="n">
        <f aca="false">IF(I127="",0,J127-H127)</f>
        <v>0</v>
      </c>
      <c r="L127" s="10" t="n">
        <f aca="false">IF(I127="",L126,L126+K127)</f>
        <v>32.55</v>
      </c>
      <c r="M127" s="11" t="str">
        <f aca="false">IF(I127="","",IF(SUMPRODUCT(--(I$4:I127&lt;&gt;"")*H$4:H127)=0,"",L127/SUMPRODUCT(--(I$4:I127&lt;&gt;"")*H$4:H127)))</f>
        <v/>
      </c>
      <c r="N127" s="12"/>
      <c r="O127" s="13"/>
    </row>
    <row r="128" customFormat="false" ht="15" hidden="false" customHeight="false" outlineLevel="0" collapsed="false">
      <c r="A128" s="4" t="n">
        <v>125</v>
      </c>
      <c r="B128" s="5"/>
      <c r="C128" s="6"/>
      <c r="D128" s="7"/>
      <c r="E128" s="7"/>
      <c r="F128" s="6"/>
      <c r="G128" s="8"/>
      <c r="H128" s="9"/>
      <c r="I128" s="6"/>
      <c r="J128" s="10" t="n">
        <f aca="false">IF(I128="",0,IF(I128="Win",G128*H128,IF(OR(I128="Push",I128="Void"),H128,0)))</f>
        <v>0</v>
      </c>
      <c r="K128" s="10" t="n">
        <f aca="false">IF(I128="",0,J128-H128)</f>
        <v>0</v>
      </c>
      <c r="L128" s="10" t="n">
        <f aca="false">IF(I128="",L127,L127+K128)</f>
        <v>32.55</v>
      </c>
      <c r="M128" s="11" t="str">
        <f aca="false">IF(I128="","",IF(SUMPRODUCT(--(I$4:I128&lt;&gt;"")*H$4:H128)=0,"",L128/SUMPRODUCT(--(I$4:I128&lt;&gt;"")*H$4:H128)))</f>
        <v/>
      </c>
      <c r="N128" s="12"/>
      <c r="O128" s="13"/>
    </row>
    <row r="129" customFormat="false" ht="15" hidden="false" customHeight="false" outlineLevel="0" collapsed="false">
      <c r="A129" s="4" t="n">
        <v>126</v>
      </c>
      <c r="B129" s="5"/>
      <c r="C129" s="6"/>
      <c r="D129" s="7"/>
      <c r="E129" s="7"/>
      <c r="F129" s="6"/>
      <c r="G129" s="8"/>
      <c r="H129" s="9"/>
      <c r="I129" s="6"/>
      <c r="J129" s="10" t="n">
        <f aca="false">IF(I129="",0,IF(I129="Win",G129*H129,IF(OR(I129="Push",I129="Void"),H129,0)))</f>
        <v>0</v>
      </c>
      <c r="K129" s="10" t="n">
        <f aca="false">IF(I129="",0,J129-H129)</f>
        <v>0</v>
      </c>
      <c r="L129" s="10" t="n">
        <f aca="false">IF(I129="",L128,L128+K129)</f>
        <v>32.55</v>
      </c>
      <c r="M129" s="11" t="str">
        <f aca="false">IF(I129="","",IF(SUMPRODUCT(--(I$4:I129&lt;&gt;"")*H$4:H129)=0,"",L129/SUMPRODUCT(--(I$4:I129&lt;&gt;"")*H$4:H129)))</f>
        <v/>
      </c>
      <c r="N129" s="12"/>
      <c r="O129" s="13"/>
    </row>
    <row r="130" customFormat="false" ht="15" hidden="false" customHeight="false" outlineLevel="0" collapsed="false">
      <c r="A130" s="4" t="n">
        <v>127</v>
      </c>
      <c r="B130" s="5"/>
      <c r="C130" s="6"/>
      <c r="D130" s="7"/>
      <c r="E130" s="7"/>
      <c r="F130" s="6"/>
      <c r="G130" s="8"/>
      <c r="H130" s="9"/>
      <c r="I130" s="6"/>
      <c r="J130" s="10" t="n">
        <f aca="false">IF(I130="",0,IF(I130="Win",G130*H130,IF(OR(I130="Push",I130="Void"),H130,0)))</f>
        <v>0</v>
      </c>
      <c r="K130" s="10" t="n">
        <f aca="false">IF(I130="",0,J130-H130)</f>
        <v>0</v>
      </c>
      <c r="L130" s="10" t="n">
        <f aca="false">IF(I130="",L129,L129+K130)</f>
        <v>32.55</v>
      </c>
      <c r="M130" s="11" t="str">
        <f aca="false">IF(I130="","",IF(SUMPRODUCT(--(I$4:I130&lt;&gt;"")*H$4:H130)=0,"",L130/SUMPRODUCT(--(I$4:I130&lt;&gt;"")*H$4:H130)))</f>
        <v/>
      </c>
      <c r="N130" s="12"/>
      <c r="O130" s="13"/>
    </row>
    <row r="131" customFormat="false" ht="15" hidden="false" customHeight="false" outlineLevel="0" collapsed="false">
      <c r="A131" s="4" t="n">
        <v>128</v>
      </c>
      <c r="B131" s="5"/>
      <c r="C131" s="6"/>
      <c r="D131" s="7"/>
      <c r="E131" s="7"/>
      <c r="F131" s="6"/>
      <c r="G131" s="8"/>
      <c r="H131" s="9"/>
      <c r="I131" s="6"/>
      <c r="J131" s="10" t="n">
        <f aca="false">IF(I131="",0,IF(I131="Win",G131*H131,IF(OR(I131="Push",I131="Void"),H131,0)))</f>
        <v>0</v>
      </c>
      <c r="K131" s="10" t="n">
        <f aca="false">IF(I131="",0,J131-H131)</f>
        <v>0</v>
      </c>
      <c r="L131" s="10" t="n">
        <f aca="false">IF(I131="",L130,L130+K131)</f>
        <v>32.55</v>
      </c>
      <c r="M131" s="11" t="str">
        <f aca="false">IF(I131="","",IF(SUMPRODUCT(--(I$4:I131&lt;&gt;"")*H$4:H131)=0,"",L131/SUMPRODUCT(--(I$4:I131&lt;&gt;"")*H$4:H131)))</f>
        <v/>
      </c>
      <c r="N131" s="12"/>
      <c r="O131" s="13"/>
    </row>
    <row r="132" customFormat="false" ht="15" hidden="false" customHeight="false" outlineLevel="0" collapsed="false">
      <c r="A132" s="4" t="n">
        <v>129</v>
      </c>
      <c r="B132" s="5"/>
      <c r="C132" s="6"/>
      <c r="D132" s="7"/>
      <c r="E132" s="7"/>
      <c r="F132" s="6"/>
      <c r="G132" s="8"/>
      <c r="H132" s="9"/>
      <c r="I132" s="6"/>
      <c r="J132" s="10" t="n">
        <f aca="false">IF(I132="",0,IF(I132="Win",G132*H132,IF(OR(I132="Push",I132="Void"),H132,0)))</f>
        <v>0</v>
      </c>
      <c r="K132" s="10" t="n">
        <f aca="false">IF(I132="",0,J132-H132)</f>
        <v>0</v>
      </c>
      <c r="L132" s="10" t="n">
        <f aca="false">IF(I132="",L131,L131+K132)</f>
        <v>32.55</v>
      </c>
      <c r="M132" s="11" t="str">
        <f aca="false">IF(I132="","",IF(SUMPRODUCT(--(I$4:I132&lt;&gt;"")*H$4:H132)=0,"",L132/SUMPRODUCT(--(I$4:I132&lt;&gt;"")*H$4:H132)))</f>
        <v/>
      </c>
      <c r="N132" s="12"/>
      <c r="O132" s="13"/>
    </row>
    <row r="133" customFormat="false" ht="15" hidden="false" customHeight="false" outlineLevel="0" collapsed="false">
      <c r="A133" s="4" t="n">
        <v>130</v>
      </c>
      <c r="B133" s="5"/>
      <c r="C133" s="6"/>
      <c r="D133" s="7"/>
      <c r="E133" s="7"/>
      <c r="F133" s="6"/>
      <c r="G133" s="8"/>
      <c r="H133" s="9"/>
      <c r="I133" s="6"/>
      <c r="J133" s="10" t="n">
        <f aca="false">IF(I133="",0,IF(I133="Win",G133*H133,IF(OR(I133="Push",I133="Void"),H133,0)))</f>
        <v>0</v>
      </c>
      <c r="K133" s="10" t="n">
        <f aca="false">IF(I133="",0,J133-H133)</f>
        <v>0</v>
      </c>
      <c r="L133" s="10" t="n">
        <f aca="false">IF(I133="",L132,L132+K133)</f>
        <v>32.55</v>
      </c>
      <c r="M133" s="11" t="str">
        <f aca="false">IF(I133="","",IF(SUMPRODUCT(--(I$4:I133&lt;&gt;"")*H$4:H133)=0,"",L133/SUMPRODUCT(--(I$4:I133&lt;&gt;"")*H$4:H133)))</f>
        <v/>
      </c>
      <c r="N133" s="12"/>
      <c r="O133" s="13"/>
    </row>
    <row r="134" customFormat="false" ht="15" hidden="false" customHeight="false" outlineLevel="0" collapsed="false">
      <c r="A134" s="4" t="n">
        <v>131</v>
      </c>
      <c r="B134" s="5"/>
      <c r="C134" s="6"/>
      <c r="D134" s="7"/>
      <c r="E134" s="7"/>
      <c r="F134" s="6"/>
      <c r="G134" s="8"/>
      <c r="H134" s="9"/>
      <c r="I134" s="6"/>
      <c r="J134" s="10" t="n">
        <f aca="false">IF(I134="",0,IF(I134="Win",G134*H134,IF(OR(I134="Push",I134="Void"),H134,0)))</f>
        <v>0</v>
      </c>
      <c r="K134" s="10" t="n">
        <f aca="false">IF(I134="",0,J134-H134)</f>
        <v>0</v>
      </c>
      <c r="L134" s="10" t="n">
        <f aca="false">IF(I134="",L133,L133+K134)</f>
        <v>32.55</v>
      </c>
      <c r="M134" s="11" t="str">
        <f aca="false">IF(I134="","",IF(SUMPRODUCT(--(I$4:I134&lt;&gt;"")*H$4:H134)=0,"",L134/SUMPRODUCT(--(I$4:I134&lt;&gt;"")*H$4:H134)))</f>
        <v/>
      </c>
      <c r="N134" s="12"/>
      <c r="O134" s="13"/>
    </row>
    <row r="135" customFormat="false" ht="15" hidden="false" customHeight="false" outlineLevel="0" collapsed="false">
      <c r="A135" s="4" t="n">
        <v>132</v>
      </c>
      <c r="B135" s="5"/>
      <c r="C135" s="6"/>
      <c r="D135" s="7"/>
      <c r="E135" s="7"/>
      <c r="F135" s="6"/>
      <c r="G135" s="8"/>
      <c r="H135" s="9"/>
      <c r="I135" s="6"/>
      <c r="J135" s="10" t="n">
        <f aca="false">IF(I135="",0,IF(I135="Win",G135*H135,IF(OR(I135="Push",I135="Void"),H135,0)))</f>
        <v>0</v>
      </c>
      <c r="K135" s="10" t="n">
        <f aca="false">IF(I135="",0,J135-H135)</f>
        <v>0</v>
      </c>
      <c r="L135" s="10" t="n">
        <f aca="false">IF(I135="",L134,L134+K135)</f>
        <v>32.55</v>
      </c>
      <c r="M135" s="11" t="str">
        <f aca="false">IF(I135="","",IF(SUMPRODUCT(--(I$4:I135&lt;&gt;"")*H$4:H135)=0,"",L135/SUMPRODUCT(--(I$4:I135&lt;&gt;"")*H$4:H135)))</f>
        <v/>
      </c>
      <c r="N135" s="12"/>
      <c r="O135" s="13"/>
    </row>
    <row r="136" customFormat="false" ht="15" hidden="false" customHeight="false" outlineLevel="0" collapsed="false">
      <c r="A136" s="4" t="n">
        <v>133</v>
      </c>
      <c r="B136" s="5"/>
      <c r="C136" s="6"/>
      <c r="D136" s="7"/>
      <c r="E136" s="7"/>
      <c r="F136" s="6"/>
      <c r="G136" s="8"/>
      <c r="H136" s="9"/>
      <c r="I136" s="6"/>
      <c r="J136" s="10" t="n">
        <f aca="false">IF(I136="",0,IF(I136="Win",G136*H136,IF(OR(I136="Push",I136="Void"),H136,0)))</f>
        <v>0</v>
      </c>
      <c r="K136" s="10" t="n">
        <f aca="false">IF(I136="",0,J136-H136)</f>
        <v>0</v>
      </c>
      <c r="L136" s="10" t="n">
        <f aca="false">IF(I136="",L135,L135+K136)</f>
        <v>32.55</v>
      </c>
      <c r="M136" s="11" t="str">
        <f aca="false">IF(I136="","",IF(SUMPRODUCT(--(I$4:I136&lt;&gt;"")*H$4:H136)=0,"",L136/SUMPRODUCT(--(I$4:I136&lt;&gt;"")*H$4:H136)))</f>
        <v/>
      </c>
      <c r="N136" s="12"/>
      <c r="O136" s="13"/>
    </row>
    <row r="137" customFormat="false" ht="15" hidden="false" customHeight="false" outlineLevel="0" collapsed="false">
      <c r="A137" s="4" t="n">
        <v>134</v>
      </c>
      <c r="B137" s="5"/>
      <c r="C137" s="6"/>
      <c r="D137" s="7"/>
      <c r="E137" s="7"/>
      <c r="F137" s="6"/>
      <c r="G137" s="8"/>
      <c r="H137" s="9"/>
      <c r="I137" s="6"/>
      <c r="J137" s="10" t="n">
        <f aca="false">IF(I137="",0,IF(I137="Win",G137*H137,IF(OR(I137="Push",I137="Void"),H137,0)))</f>
        <v>0</v>
      </c>
      <c r="K137" s="10" t="n">
        <f aca="false">IF(I137="",0,J137-H137)</f>
        <v>0</v>
      </c>
      <c r="L137" s="10" t="n">
        <f aca="false">IF(I137="",L136,L136+K137)</f>
        <v>32.55</v>
      </c>
      <c r="M137" s="11" t="str">
        <f aca="false">IF(I137="","",IF(SUMPRODUCT(--(I$4:I137&lt;&gt;"")*H$4:H137)=0,"",L137/SUMPRODUCT(--(I$4:I137&lt;&gt;"")*H$4:H137)))</f>
        <v/>
      </c>
      <c r="N137" s="12"/>
      <c r="O137" s="13"/>
    </row>
    <row r="138" customFormat="false" ht="15" hidden="false" customHeight="false" outlineLevel="0" collapsed="false">
      <c r="A138" s="4" t="n">
        <v>135</v>
      </c>
      <c r="B138" s="5"/>
      <c r="C138" s="6"/>
      <c r="D138" s="7"/>
      <c r="E138" s="7"/>
      <c r="F138" s="6"/>
      <c r="G138" s="8"/>
      <c r="H138" s="9"/>
      <c r="I138" s="6"/>
      <c r="J138" s="10" t="n">
        <f aca="false">IF(I138="",0,IF(I138="Win",G138*H138,IF(OR(I138="Push",I138="Void"),H138,0)))</f>
        <v>0</v>
      </c>
      <c r="K138" s="10" t="n">
        <f aca="false">IF(I138="",0,J138-H138)</f>
        <v>0</v>
      </c>
      <c r="L138" s="10" t="n">
        <f aca="false">IF(I138="",L137,L137+K138)</f>
        <v>32.55</v>
      </c>
      <c r="M138" s="11" t="str">
        <f aca="false">IF(I138="","",IF(SUMPRODUCT(--(I$4:I138&lt;&gt;"")*H$4:H138)=0,"",L138/SUMPRODUCT(--(I$4:I138&lt;&gt;"")*H$4:H138)))</f>
        <v/>
      </c>
      <c r="N138" s="12"/>
      <c r="O138" s="13"/>
    </row>
    <row r="139" customFormat="false" ht="15" hidden="false" customHeight="false" outlineLevel="0" collapsed="false">
      <c r="A139" s="4" t="n">
        <v>136</v>
      </c>
      <c r="B139" s="5"/>
      <c r="C139" s="6"/>
      <c r="D139" s="7"/>
      <c r="E139" s="7"/>
      <c r="F139" s="6"/>
      <c r="G139" s="8"/>
      <c r="H139" s="9"/>
      <c r="I139" s="6"/>
      <c r="J139" s="10" t="n">
        <f aca="false">IF(I139="",0,IF(I139="Win",G139*H139,IF(OR(I139="Push",I139="Void"),H139,0)))</f>
        <v>0</v>
      </c>
      <c r="K139" s="10" t="n">
        <f aca="false">IF(I139="",0,J139-H139)</f>
        <v>0</v>
      </c>
      <c r="L139" s="10" t="n">
        <f aca="false">IF(I139="",L138,L138+K139)</f>
        <v>32.55</v>
      </c>
      <c r="M139" s="11" t="str">
        <f aca="false">IF(I139="","",IF(SUMPRODUCT(--(I$4:I139&lt;&gt;"")*H$4:H139)=0,"",L139/SUMPRODUCT(--(I$4:I139&lt;&gt;"")*H$4:H139)))</f>
        <v/>
      </c>
      <c r="N139" s="12"/>
      <c r="O139" s="13"/>
    </row>
    <row r="140" customFormat="false" ht="15" hidden="false" customHeight="false" outlineLevel="0" collapsed="false">
      <c r="A140" s="4" t="n">
        <v>137</v>
      </c>
      <c r="B140" s="5"/>
      <c r="C140" s="6"/>
      <c r="D140" s="7"/>
      <c r="E140" s="7"/>
      <c r="F140" s="6"/>
      <c r="G140" s="8"/>
      <c r="H140" s="9"/>
      <c r="I140" s="6"/>
      <c r="J140" s="10" t="n">
        <f aca="false">IF(I140="",0,IF(I140="Win",G140*H140,IF(OR(I140="Push",I140="Void"),H140,0)))</f>
        <v>0</v>
      </c>
      <c r="K140" s="10" t="n">
        <f aca="false">IF(I140="",0,J140-H140)</f>
        <v>0</v>
      </c>
      <c r="L140" s="10" t="n">
        <f aca="false">IF(I140="",L139,L139+K140)</f>
        <v>32.55</v>
      </c>
      <c r="M140" s="11" t="str">
        <f aca="false">IF(I140="","",IF(SUMPRODUCT(--(I$4:I140&lt;&gt;"")*H$4:H140)=0,"",L140/SUMPRODUCT(--(I$4:I140&lt;&gt;"")*H$4:H140)))</f>
        <v/>
      </c>
      <c r="N140" s="12"/>
      <c r="O140" s="13"/>
    </row>
    <row r="141" customFormat="false" ht="15" hidden="false" customHeight="false" outlineLevel="0" collapsed="false">
      <c r="A141" s="4" t="n">
        <v>138</v>
      </c>
      <c r="B141" s="5"/>
      <c r="C141" s="6"/>
      <c r="D141" s="7"/>
      <c r="E141" s="7"/>
      <c r="F141" s="6"/>
      <c r="G141" s="8"/>
      <c r="H141" s="9"/>
      <c r="I141" s="6"/>
      <c r="J141" s="10" t="n">
        <f aca="false">IF(I141="",0,IF(I141="Win",G141*H141,IF(OR(I141="Push",I141="Void"),H141,0)))</f>
        <v>0</v>
      </c>
      <c r="K141" s="10" t="n">
        <f aca="false">IF(I141="",0,J141-H141)</f>
        <v>0</v>
      </c>
      <c r="L141" s="10" t="n">
        <f aca="false">IF(I141="",L140,L140+K141)</f>
        <v>32.55</v>
      </c>
      <c r="M141" s="11" t="str">
        <f aca="false">IF(I141="","",IF(SUMPRODUCT(--(I$4:I141&lt;&gt;"")*H$4:H141)=0,"",L141/SUMPRODUCT(--(I$4:I141&lt;&gt;"")*H$4:H141)))</f>
        <v/>
      </c>
      <c r="N141" s="12"/>
      <c r="O141" s="13"/>
    </row>
    <row r="142" customFormat="false" ht="15" hidden="false" customHeight="false" outlineLevel="0" collapsed="false">
      <c r="A142" s="4" t="n">
        <v>139</v>
      </c>
      <c r="B142" s="5"/>
      <c r="C142" s="6"/>
      <c r="D142" s="7"/>
      <c r="E142" s="7"/>
      <c r="F142" s="6"/>
      <c r="G142" s="8"/>
      <c r="H142" s="9"/>
      <c r="I142" s="6"/>
      <c r="J142" s="10" t="n">
        <f aca="false">IF(I142="",0,IF(I142="Win",G142*H142,IF(OR(I142="Push",I142="Void"),H142,0)))</f>
        <v>0</v>
      </c>
      <c r="K142" s="10" t="n">
        <f aca="false">IF(I142="",0,J142-H142)</f>
        <v>0</v>
      </c>
      <c r="L142" s="10" t="n">
        <f aca="false">IF(I142="",L141,L141+K142)</f>
        <v>32.55</v>
      </c>
      <c r="M142" s="11" t="str">
        <f aca="false">IF(I142="","",IF(SUMPRODUCT(--(I$4:I142&lt;&gt;"")*H$4:H142)=0,"",L142/SUMPRODUCT(--(I$4:I142&lt;&gt;"")*H$4:H142)))</f>
        <v/>
      </c>
      <c r="N142" s="12"/>
      <c r="O142" s="13"/>
    </row>
    <row r="143" customFormat="false" ht="15" hidden="false" customHeight="false" outlineLevel="0" collapsed="false">
      <c r="A143" s="4" t="n">
        <v>140</v>
      </c>
      <c r="B143" s="5"/>
      <c r="C143" s="6"/>
      <c r="D143" s="7"/>
      <c r="E143" s="7"/>
      <c r="F143" s="6"/>
      <c r="G143" s="8"/>
      <c r="H143" s="9"/>
      <c r="I143" s="6"/>
      <c r="J143" s="10" t="n">
        <f aca="false">IF(I143="",0,IF(I143="Win",G143*H143,IF(OR(I143="Push",I143="Void"),H143,0)))</f>
        <v>0</v>
      </c>
      <c r="K143" s="10" t="n">
        <f aca="false">IF(I143="",0,J143-H143)</f>
        <v>0</v>
      </c>
      <c r="L143" s="10" t="n">
        <f aca="false">IF(I143="",L142,L142+K143)</f>
        <v>32.55</v>
      </c>
      <c r="M143" s="11" t="str">
        <f aca="false">IF(I143="","",IF(SUMPRODUCT(--(I$4:I143&lt;&gt;"")*H$4:H143)=0,"",L143/SUMPRODUCT(--(I$4:I143&lt;&gt;"")*H$4:H143)))</f>
        <v/>
      </c>
      <c r="N143" s="12"/>
      <c r="O143" s="13"/>
    </row>
    <row r="144" customFormat="false" ht="15" hidden="false" customHeight="false" outlineLevel="0" collapsed="false">
      <c r="A144" s="4" t="n">
        <v>141</v>
      </c>
      <c r="B144" s="5"/>
      <c r="C144" s="6"/>
      <c r="D144" s="7"/>
      <c r="E144" s="7"/>
      <c r="F144" s="6"/>
      <c r="G144" s="8"/>
      <c r="H144" s="9"/>
      <c r="I144" s="6"/>
      <c r="J144" s="10" t="n">
        <f aca="false">IF(I144="",0,IF(I144="Win",G144*H144,IF(OR(I144="Push",I144="Void"),H144,0)))</f>
        <v>0</v>
      </c>
      <c r="K144" s="10" t="n">
        <f aca="false">IF(I144="",0,J144-H144)</f>
        <v>0</v>
      </c>
      <c r="L144" s="10" t="n">
        <f aca="false">IF(I144="",L143,L143+K144)</f>
        <v>32.55</v>
      </c>
      <c r="M144" s="11" t="str">
        <f aca="false">IF(I144="","",IF(SUMPRODUCT(--(I$4:I144&lt;&gt;"")*H$4:H144)=0,"",L144/SUMPRODUCT(--(I$4:I144&lt;&gt;"")*H$4:H144)))</f>
        <v/>
      </c>
      <c r="N144" s="12"/>
      <c r="O144" s="13"/>
    </row>
    <row r="145" customFormat="false" ht="15" hidden="false" customHeight="false" outlineLevel="0" collapsed="false">
      <c r="A145" s="4" t="n">
        <v>142</v>
      </c>
      <c r="B145" s="5"/>
      <c r="C145" s="6"/>
      <c r="D145" s="7"/>
      <c r="E145" s="7"/>
      <c r="F145" s="6"/>
      <c r="G145" s="8"/>
      <c r="H145" s="9"/>
      <c r="I145" s="6"/>
      <c r="J145" s="10" t="n">
        <f aca="false">IF(I145="",0,IF(I145="Win",G145*H145,IF(OR(I145="Push",I145="Void"),H145,0)))</f>
        <v>0</v>
      </c>
      <c r="K145" s="10" t="n">
        <f aca="false">IF(I145="",0,J145-H145)</f>
        <v>0</v>
      </c>
      <c r="L145" s="10" t="n">
        <f aca="false">IF(I145="",L144,L144+K145)</f>
        <v>32.55</v>
      </c>
      <c r="M145" s="11" t="str">
        <f aca="false">IF(I145="","",IF(SUMPRODUCT(--(I$4:I145&lt;&gt;"")*H$4:H145)=0,"",L145/SUMPRODUCT(--(I$4:I145&lt;&gt;"")*H$4:H145)))</f>
        <v/>
      </c>
      <c r="N145" s="12"/>
      <c r="O145" s="13"/>
    </row>
    <row r="146" customFormat="false" ht="15" hidden="false" customHeight="false" outlineLevel="0" collapsed="false">
      <c r="A146" s="4" t="n">
        <v>143</v>
      </c>
      <c r="B146" s="5"/>
      <c r="C146" s="6"/>
      <c r="D146" s="7"/>
      <c r="E146" s="7"/>
      <c r="F146" s="6"/>
      <c r="G146" s="8"/>
      <c r="H146" s="9"/>
      <c r="I146" s="6"/>
      <c r="J146" s="10" t="n">
        <f aca="false">IF(I146="",0,IF(I146="Win",G146*H146,IF(OR(I146="Push",I146="Void"),H146,0)))</f>
        <v>0</v>
      </c>
      <c r="K146" s="10" t="n">
        <f aca="false">IF(I146="",0,J146-H146)</f>
        <v>0</v>
      </c>
      <c r="L146" s="10" t="n">
        <f aca="false">IF(I146="",L145,L145+K146)</f>
        <v>32.55</v>
      </c>
      <c r="M146" s="11" t="str">
        <f aca="false">IF(I146="","",IF(SUMPRODUCT(--(I$4:I146&lt;&gt;"")*H$4:H146)=0,"",L146/SUMPRODUCT(--(I$4:I146&lt;&gt;"")*H$4:H146)))</f>
        <v/>
      </c>
      <c r="N146" s="12"/>
      <c r="O146" s="13"/>
    </row>
    <row r="147" customFormat="false" ht="15" hidden="false" customHeight="false" outlineLevel="0" collapsed="false">
      <c r="A147" s="4" t="n">
        <v>144</v>
      </c>
      <c r="B147" s="5"/>
      <c r="C147" s="6"/>
      <c r="D147" s="7"/>
      <c r="E147" s="7"/>
      <c r="F147" s="6"/>
      <c r="G147" s="8"/>
      <c r="H147" s="9"/>
      <c r="I147" s="6"/>
      <c r="J147" s="10" t="n">
        <f aca="false">IF(I147="",0,IF(I147="Win",G147*H147,IF(OR(I147="Push",I147="Void"),H147,0)))</f>
        <v>0</v>
      </c>
      <c r="K147" s="10" t="n">
        <f aca="false">IF(I147="",0,J147-H147)</f>
        <v>0</v>
      </c>
      <c r="L147" s="10" t="n">
        <f aca="false">IF(I147="",L146,L146+K147)</f>
        <v>32.55</v>
      </c>
      <c r="M147" s="11" t="str">
        <f aca="false">IF(I147="","",IF(SUMPRODUCT(--(I$4:I147&lt;&gt;"")*H$4:H147)=0,"",L147/SUMPRODUCT(--(I$4:I147&lt;&gt;"")*H$4:H147)))</f>
        <v/>
      </c>
      <c r="N147" s="12"/>
      <c r="O147" s="13"/>
    </row>
    <row r="148" customFormat="false" ht="15" hidden="false" customHeight="false" outlineLevel="0" collapsed="false">
      <c r="A148" s="4" t="n">
        <v>145</v>
      </c>
      <c r="B148" s="5"/>
      <c r="C148" s="6"/>
      <c r="D148" s="7"/>
      <c r="E148" s="7"/>
      <c r="F148" s="6"/>
      <c r="G148" s="8"/>
      <c r="H148" s="9"/>
      <c r="I148" s="6"/>
      <c r="J148" s="10" t="n">
        <f aca="false">IF(I148="",0,IF(I148="Win",G148*H148,IF(OR(I148="Push",I148="Void"),H148,0)))</f>
        <v>0</v>
      </c>
      <c r="K148" s="10" t="n">
        <f aca="false">IF(I148="",0,J148-H148)</f>
        <v>0</v>
      </c>
      <c r="L148" s="10" t="n">
        <f aca="false">IF(I148="",L147,L147+K148)</f>
        <v>32.55</v>
      </c>
      <c r="M148" s="11" t="str">
        <f aca="false">IF(I148="","",IF(SUMPRODUCT(--(I$4:I148&lt;&gt;"")*H$4:H148)=0,"",L148/SUMPRODUCT(--(I$4:I148&lt;&gt;"")*H$4:H148)))</f>
        <v/>
      </c>
      <c r="N148" s="12"/>
      <c r="O148" s="13"/>
    </row>
    <row r="149" customFormat="false" ht="15" hidden="false" customHeight="false" outlineLevel="0" collapsed="false">
      <c r="A149" s="4" t="n">
        <v>146</v>
      </c>
      <c r="B149" s="5"/>
      <c r="C149" s="6"/>
      <c r="D149" s="7"/>
      <c r="E149" s="7"/>
      <c r="F149" s="6"/>
      <c r="G149" s="8"/>
      <c r="H149" s="9"/>
      <c r="I149" s="6"/>
      <c r="J149" s="10" t="n">
        <f aca="false">IF(I149="",0,IF(I149="Win",G149*H149,IF(OR(I149="Push",I149="Void"),H149,0)))</f>
        <v>0</v>
      </c>
      <c r="K149" s="10" t="n">
        <f aca="false">IF(I149="",0,J149-H149)</f>
        <v>0</v>
      </c>
      <c r="L149" s="10" t="n">
        <f aca="false">IF(I149="",L148,L148+K149)</f>
        <v>32.55</v>
      </c>
      <c r="M149" s="11" t="str">
        <f aca="false">IF(I149="","",IF(SUMPRODUCT(--(I$4:I149&lt;&gt;"")*H$4:H149)=0,"",L149/SUMPRODUCT(--(I$4:I149&lt;&gt;"")*H$4:H149)))</f>
        <v/>
      </c>
      <c r="N149" s="12"/>
      <c r="O149" s="13"/>
    </row>
    <row r="150" customFormat="false" ht="15" hidden="false" customHeight="false" outlineLevel="0" collapsed="false">
      <c r="A150" s="4" t="n">
        <v>147</v>
      </c>
      <c r="B150" s="5"/>
      <c r="C150" s="6"/>
      <c r="D150" s="7"/>
      <c r="E150" s="7"/>
      <c r="F150" s="6"/>
      <c r="G150" s="8"/>
      <c r="H150" s="9"/>
      <c r="I150" s="6"/>
      <c r="J150" s="10" t="n">
        <f aca="false">IF(I150="",0,IF(I150="Win",G150*H150,IF(OR(I150="Push",I150="Void"),H150,0)))</f>
        <v>0</v>
      </c>
      <c r="K150" s="10" t="n">
        <f aca="false">IF(I150="",0,J150-H150)</f>
        <v>0</v>
      </c>
      <c r="L150" s="10" t="n">
        <f aca="false">IF(I150="",L149,L149+K150)</f>
        <v>32.55</v>
      </c>
      <c r="M150" s="11" t="str">
        <f aca="false">IF(I150="","",IF(SUMPRODUCT(--(I$4:I150&lt;&gt;"")*H$4:H150)=0,"",L150/SUMPRODUCT(--(I$4:I150&lt;&gt;"")*H$4:H150)))</f>
        <v/>
      </c>
      <c r="N150" s="12"/>
      <c r="O150" s="13"/>
    </row>
    <row r="151" customFormat="false" ht="15" hidden="false" customHeight="false" outlineLevel="0" collapsed="false">
      <c r="A151" s="4" t="n">
        <v>148</v>
      </c>
      <c r="B151" s="5"/>
      <c r="C151" s="6"/>
      <c r="D151" s="7"/>
      <c r="E151" s="7"/>
      <c r="F151" s="6"/>
      <c r="G151" s="8"/>
      <c r="H151" s="9"/>
      <c r="I151" s="6"/>
      <c r="J151" s="10" t="n">
        <f aca="false">IF(I151="",0,IF(I151="Win",G151*H151,IF(OR(I151="Push",I151="Void"),H151,0)))</f>
        <v>0</v>
      </c>
      <c r="K151" s="10" t="n">
        <f aca="false">IF(I151="",0,J151-H151)</f>
        <v>0</v>
      </c>
      <c r="L151" s="10" t="n">
        <f aca="false">IF(I151="",L150,L150+K151)</f>
        <v>32.55</v>
      </c>
      <c r="M151" s="11" t="str">
        <f aca="false">IF(I151="","",IF(SUMPRODUCT(--(I$4:I151&lt;&gt;"")*H$4:H151)=0,"",L151/SUMPRODUCT(--(I$4:I151&lt;&gt;"")*H$4:H151)))</f>
        <v/>
      </c>
      <c r="N151" s="12"/>
      <c r="O151" s="13"/>
    </row>
    <row r="152" customFormat="false" ht="15" hidden="false" customHeight="false" outlineLevel="0" collapsed="false">
      <c r="A152" s="4" t="n">
        <v>149</v>
      </c>
      <c r="B152" s="5"/>
      <c r="C152" s="6"/>
      <c r="D152" s="7"/>
      <c r="E152" s="7"/>
      <c r="F152" s="6"/>
      <c r="G152" s="8"/>
      <c r="H152" s="9"/>
      <c r="I152" s="6"/>
      <c r="J152" s="10" t="n">
        <f aca="false">IF(I152="",0,IF(I152="Win",G152*H152,IF(OR(I152="Push",I152="Void"),H152,0)))</f>
        <v>0</v>
      </c>
      <c r="K152" s="10" t="n">
        <f aca="false">IF(I152="",0,J152-H152)</f>
        <v>0</v>
      </c>
      <c r="L152" s="10" t="n">
        <f aca="false">IF(I152="",L151,L151+K152)</f>
        <v>32.55</v>
      </c>
      <c r="M152" s="11" t="str">
        <f aca="false">IF(I152="","",IF(SUMPRODUCT(--(I$4:I152&lt;&gt;"")*H$4:H152)=0,"",L152/SUMPRODUCT(--(I$4:I152&lt;&gt;"")*H$4:H152)))</f>
        <v/>
      </c>
      <c r="N152" s="12"/>
      <c r="O152" s="13"/>
    </row>
    <row r="153" customFormat="false" ht="15" hidden="false" customHeight="false" outlineLevel="0" collapsed="false">
      <c r="A153" s="4" t="n">
        <v>150</v>
      </c>
      <c r="B153" s="5"/>
      <c r="C153" s="6"/>
      <c r="D153" s="7"/>
      <c r="E153" s="7"/>
      <c r="F153" s="6"/>
      <c r="G153" s="8"/>
      <c r="H153" s="9"/>
      <c r="I153" s="6"/>
      <c r="J153" s="10" t="n">
        <f aca="false">IF(I153="",0,IF(I153="Win",G153*H153,IF(OR(I153="Push",I153="Void"),H153,0)))</f>
        <v>0</v>
      </c>
      <c r="K153" s="10" t="n">
        <f aca="false">IF(I153="",0,J153-H153)</f>
        <v>0</v>
      </c>
      <c r="L153" s="10" t="n">
        <f aca="false">IF(I153="",L152,L152+K153)</f>
        <v>32.55</v>
      </c>
      <c r="M153" s="11" t="str">
        <f aca="false">IF(I153="","",IF(SUMPRODUCT(--(I$4:I153&lt;&gt;"")*H$4:H153)=0,"",L153/SUMPRODUCT(--(I$4:I153&lt;&gt;"")*H$4:H153)))</f>
        <v/>
      </c>
      <c r="N153" s="12"/>
      <c r="O153" s="13"/>
    </row>
    <row r="154" customFormat="false" ht="15" hidden="false" customHeight="false" outlineLevel="0" collapsed="false">
      <c r="A154" s="4" t="n">
        <v>151</v>
      </c>
      <c r="B154" s="5"/>
      <c r="C154" s="6"/>
      <c r="D154" s="7"/>
      <c r="E154" s="7"/>
      <c r="F154" s="6"/>
      <c r="G154" s="8"/>
      <c r="H154" s="9"/>
      <c r="I154" s="6"/>
      <c r="J154" s="10" t="n">
        <f aca="false">IF(I154="",0,IF(I154="Win",G154*H154,IF(OR(I154="Push",I154="Void"),H154,0)))</f>
        <v>0</v>
      </c>
      <c r="K154" s="10" t="n">
        <f aca="false">IF(I154="",0,J154-H154)</f>
        <v>0</v>
      </c>
      <c r="L154" s="10" t="n">
        <f aca="false">IF(I154="",L153,L153+K154)</f>
        <v>32.55</v>
      </c>
      <c r="M154" s="11" t="str">
        <f aca="false">IF(I154="","",IF(SUMPRODUCT(--(I$4:I154&lt;&gt;"")*H$4:H154)=0,"",L154/SUMPRODUCT(--(I$4:I154&lt;&gt;"")*H$4:H154)))</f>
        <v/>
      </c>
      <c r="N154" s="12"/>
      <c r="O154" s="13"/>
    </row>
    <row r="155" customFormat="false" ht="15" hidden="false" customHeight="false" outlineLevel="0" collapsed="false">
      <c r="A155" s="4" t="n">
        <v>152</v>
      </c>
      <c r="B155" s="5"/>
      <c r="C155" s="6"/>
      <c r="D155" s="7"/>
      <c r="E155" s="7"/>
      <c r="F155" s="6"/>
      <c r="G155" s="8"/>
      <c r="H155" s="9"/>
      <c r="I155" s="6"/>
      <c r="J155" s="10" t="n">
        <f aca="false">IF(I155="",0,IF(I155="Win",G155*H155,IF(OR(I155="Push",I155="Void"),H155,0)))</f>
        <v>0</v>
      </c>
      <c r="K155" s="10" t="n">
        <f aca="false">IF(I155="",0,J155-H155)</f>
        <v>0</v>
      </c>
      <c r="L155" s="10" t="n">
        <f aca="false">IF(I155="",L154,L154+K155)</f>
        <v>32.55</v>
      </c>
      <c r="M155" s="11" t="str">
        <f aca="false">IF(I155="","",IF(SUMPRODUCT(--(I$4:I155&lt;&gt;"")*H$4:H155)=0,"",L155/SUMPRODUCT(--(I$4:I155&lt;&gt;"")*H$4:H155)))</f>
        <v/>
      </c>
      <c r="N155" s="12"/>
      <c r="O155" s="13"/>
    </row>
    <row r="156" customFormat="false" ht="15" hidden="false" customHeight="false" outlineLevel="0" collapsed="false">
      <c r="A156" s="4" t="n">
        <v>153</v>
      </c>
      <c r="B156" s="5"/>
      <c r="C156" s="6"/>
      <c r="D156" s="7"/>
      <c r="E156" s="7"/>
      <c r="F156" s="6"/>
      <c r="G156" s="8"/>
      <c r="H156" s="9"/>
      <c r="I156" s="6"/>
      <c r="J156" s="10" t="n">
        <f aca="false">IF(I156="",0,IF(I156="Win",G156*H156,IF(OR(I156="Push",I156="Void"),H156,0)))</f>
        <v>0</v>
      </c>
      <c r="K156" s="10" t="n">
        <f aca="false">IF(I156="",0,J156-H156)</f>
        <v>0</v>
      </c>
      <c r="L156" s="10" t="n">
        <f aca="false">IF(I156="",L155,L155+K156)</f>
        <v>32.55</v>
      </c>
      <c r="M156" s="11" t="str">
        <f aca="false">IF(I156="","",IF(SUMPRODUCT(--(I$4:I156&lt;&gt;"")*H$4:H156)=0,"",L156/SUMPRODUCT(--(I$4:I156&lt;&gt;"")*H$4:H156)))</f>
        <v/>
      </c>
      <c r="N156" s="12"/>
      <c r="O156" s="13"/>
    </row>
    <row r="157" customFormat="false" ht="15" hidden="false" customHeight="false" outlineLevel="0" collapsed="false">
      <c r="A157" s="4" t="n">
        <v>154</v>
      </c>
      <c r="B157" s="5"/>
      <c r="C157" s="6"/>
      <c r="D157" s="7"/>
      <c r="E157" s="7"/>
      <c r="F157" s="6"/>
      <c r="G157" s="8"/>
      <c r="H157" s="9"/>
      <c r="I157" s="6"/>
      <c r="J157" s="10" t="n">
        <f aca="false">IF(I157="",0,IF(I157="Win",G157*H157,IF(OR(I157="Push",I157="Void"),H157,0)))</f>
        <v>0</v>
      </c>
      <c r="K157" s="10" t="n">
        <f aca="false">IF(I157="",0,J157-H157)</f>
        <v>0</v>
      </c>
      <c r="L157" s="10" t="n">
        <f aca="false">IF(I157="",L156,L156+K157)</f>
        <v>32.55</v>
      </c>
      <c r="M157" s="11" t="str">
        <f aca="false">IF(I157="","",IF(SUMPRODUCT(--(I$4:I157&lt;&gt;"")*H$4:H157)=0,"",L157/SUMPRODUCT(--(I$4:I157&lt;&gt;"")*H$4:H157)))</f>
        <v/>
      </c>
      <c r="N157" s="12"/>
      <c r="O157" s="13"/>
    </row>
    <row r="158" customFormat="false" ht="15" hidden="false" customHeight="false" outlineLevel="0" collapsed="false">
      <c r="A158" s="4" t="n">
        <v>155</v>
      </c>
      <c r="B158" s="5"/>
      <c r="C158" s="6"/>
      <c r="D158" s="7"/>
      <c r="E158" s="7"/>
      <c r="F158" s="6"/>
      <c r="G158" s="8"/>
      <c r="H158" s="9"/>
      <c r="I158" s="6"/>
      <c r="J158" s="10" t="n">
        <f aca="false">IF(I158="",0,IF(I158="Win",G158*H158,IF(OR(I158="Push",I158="Void"),H158,0)))</f>
        <v>0</v>
      </c>
      <c r="K158" s="10" t="n">
        <f aca="false">IF(I158="",0,J158-H158)</f>
        <v>0</v>
      </c>
      <c r="L158" s="10" t="n">
        <f aca="false">IF(I158="",L157,L157+K158)</f>
        <v>32.55</v>
      </c>
      <c r="M158" s="11" t="str">
        <f aca="false">IF(I158="","",IF(SUMPRODUCT(--(I$4:I158&lt;&gt;"")*H$4:H158)=0,"",L158/SUMPRODUCT(--(I$4:I158&lt;&gt;"")*H$4:H158)))</f>
        <v/>
      </c>
      <c r="N158" s="12"/>
      <c r="O158" s="13"/>
    </row>
    <row r="159" customFormat="false" ht="15" hidden="false" customHeight="false" outlineLevel="0" collapsed="false">
      <c r="A159" s="4" t="n">
        <v>156</v>
      </c>
      <c r="B159" s="5"/>
      <c r="C159" s="6"/>
      <c r="D159" s="7"/>
      <c r="E159" s="7"/>
      <c r="F159" s="6"/>
      <c r="G159" s="8"/>
      <c r="H159" s="9"/>
      <c r="I159" s="6"/>
      <c r="J159" s="10" t="n">
        <f aca="false">IF(I159="",0,IF(I159="Win",G159*H159,IF(OR(I159="Push",I159="Void"),H159,0)))</f>
        <v>0</v>
      </c>
      <c r="K159" s="10" t="n">
        <f aca="false">IF(I159="",0,J159-H159)</f>
        <v>0</v>
      </c>
      <c r="L159" s="10" t="n">
        <f aca="false">IF(I159="",L158,L158+K159)</f>
        <v>32.55</v>
      </c>
      <c r="M159" s="11" t="str">
        <f aca="false">IF(I159="","",IF(SUMPRODUCT(--(I$4:I159&lt;&gt;"")*H$4:H159)=0,"",L159/SUMPRODUCT(--(I$4:I159&lt;&gt;"")*H$4:H159)))</f>
        <v/>
      </c>
      <c r="N159" s="12"/>
      <c r="O159" s="13"/>
    </row>
    <row r="160" customFormat="false" ht="15" hidden="false" customHeight="false" outlineLevel="0" collapsed="false">
      <c r="A160" s="4" t="n">
        <v>157</v>
      </c>
      <c r="B160" s="5"/>
      <c r="C160" s="6"/>
      <c r="D160" s="7"/>
      <c r="E160" s="7"/>
      <c r="F160" s="6"/>
      <c r="G160" s="8"/>
      <c r="H160" s="9"/>
      <c r="I160" s="6"/>
      <c r="J160" s="10" t="n">
        <f aca="false">IF(I160="",0,IF(I160="Win",G160*H160,IF(OR(I160="Push",I160="Void"),H160,0)))</f>
        <v>0</v>
      </c>
      <c r="K160" s="10" t="n">
        <f aca="false">IF(I160="",0,J160-H160)</f>
        <v>0</v>
      </c>
      <c r="L160" s="10" t="n">
        <f aca="false">IF(I160="",L159,L159+K160)</f>
        <v>32.55</v>
      </c>
      <c r="M160" s="11" t="str">
        <f aca="false">IF(I160="","",IF(SUMPRODUCT(--(I$4:I160&lt;&gt;"")*H$4:H160)=0,"",L160/SUMPRODUCT(--(I$4:I160&lt;&gt;"")*H$4:H160)))</f>
        <v/>
      </c>
      <c r="N160" s="12"/>
      <c r="O160" s="13"/>
    </row>
    <row r="161" customFormat="false" ht="15" hidden="false" customHeight="false" outlineLevel="0" collapsed="false">
      <c r="A161" s="4" t="n">
        <v>158</v>
      </c>
      <c r="B161" s="5"/>
      <c r="C161" s="6"/>
      <c r="D161" s="7"/>
      <c r="E161" s="7"/>
      <c r="F161" s="6"/>
      <c r="G161" s="8"/>
      <c r="H161" s="9"/>
      <c r="I161" s="6"/>
      <c r="J161" s="10" t="n">
        <f aca="false">IF(I161="",0,IF(I161="Win",G161*H161,IF(OR(I161="Push",I161="Void"),H161,0)))</f>
        <v>0</v>
      </c>
      <c r="K161" s="10" t="n">
        <f aca="false">IF(I161="",0,J161-H161)</f>
        <v>0</v>
      </c>
      <c r="L161" s="10" t="n">
        <f aca="false">IF(I161="",L160,L160+K161)</f>
        <v>32.55</v>
      </c>
      <c r="M161" s="11" t="str">
        <f aca="false">IF(I161="","",IF(SUMPRODUCT(--(I$4:I161&lt;&gt;"")*H$4:H161)=0,"",L161/SUMPRODUCT(--(I$4:I161&lt;&gt;"")*H$4:H161)))</f>
        <v/>
      </c>
      <c r="N161" s="12"/>
      <c r="O161" s="13"/>
    </row>
    <row r="162" customFormat="false" ht="15" hidden="false" customHeight="false" outlineLevel="0" collapsed="false">
      <c r="A162" s="4" t="n">
        <v>159</v>
      </c>
      <c r="B162" s="5"/>
      <c r="C162" s="6"/>
      <c r="D162" s="7"/>
      <c r="E162" s="7"/>
      <c r="F162" s="6"/>
      <c r="G162" s="8"/>
      <c r="H162" s="9"/>
      <c r="I162" s="6"/>
      <c r="J162" s="10" t="n">
        <f aca="false">IF(I162="",0,IF(I162="Win",G162*H162,IF(OR(I162="Push",I162="Void"),H162,0)))</f>
        <v>0</v>
      </c>
      <c r="K162" s="10" t="n">
        <f aca="false">IF(I162="",0,J162-H162)</f>
        <v>0</v>
      </c>
      <c r="L162" s="10" t="n">
        <f aca="false">IF(I162="",L161,L161+K162)</f>
        <v>32.55</v>
      </c>
      <c r="M162" s="11" t="str">
        <f aca="false">IF(I162="","",IF(SUMPRODUCT(--(I$4:I162&lt;&gt;"")*H$4:H162)=0,"",L162/SUMPRODUCT(--(I$4:I162&lt;&gt;"")*H$4:H162)))</f>
        <v/>
      </c>
      <c r="N162" s="12"/>
      <c r="O162" s="13"/>
    </row>
    <row r="163" customFormat="false" ht="15" hidden="false" customHeight="false" outlineLevel="0" collapsed="false">
      <c r="A163" s="4" t="n">
        <v>160</v>
      </c>
      <c r="B163" s="5"/>
      <c r="C163" s="6"/>
      <c r="D163" s="7"/>
      <c r="E163" s="7"/>
      <c r="F163" s="6"/>
      <c r="G163" s="8"/>
      <c r="H163" s="9"/>
      <c r="I163" s="6"/>
      <c r="J163" s="10" t="n">
        <f aca="false">IF(I163="",0,IF(I163="Win",G163*H163,IF(OR(I163="Push",I163="Void"),H163,0)))</f>
        <v>0</v>
      </c>
      <c r="K163" s="10" t="n">
        <f aca="false">IF(I163="",0,J163-H163)</f>
        <v>0</v>
      </c>
      <c r="L163" s="10" t="n">
        <f aca="false">IF(I163="",L162,L162+K163)</f>
        <v>32.55</v>
      </c>
      <c r="M163" s="11" t="str">
        <f aca="false">IF(I163="","",IF(SUMPRODUCT(--(I$4:I163&lt;&gt;"")*H$4:H163)=0,"",L163/SUMPRODUCT(--(I$4:I163&lt;&gt;"")*H$4:H163)))</f>
        <v/>
      </c>
      <c r="N163" s="12"/>
      <c r="O163" s="13"/>
    </row>
    <row r="164" customFormat="false" ht="15" hidden="false" customHeight="false" outlineLevel="0" collapsed="false">
      <c r="A164" s="4" t="n">
        <v>161</v>
      </c>
      <c r="B164" s="5"/>
      <c r="C164" s="6"/>
      <c r="D164" s="7"/>
      <c r="E164" s="7"/>
      <c r="F164" s="6"/>
      <c r="G164" s="8"/>
      <c r="H164" s="9"/>
      <c r="I164" s="6"/>
      <c r="J164" s="10" t="n">
        <f aca="false">IF(I164="",0,IF(I164="Win",G164*H164,IF(OR(I164="Push",I164="Void"),H164,0)))</f>
        <v>0</v>
      </c>
      <c r="K164" s="10" t="n">
        <f aca="false">IF(I164="",0,J164-H164)</f>
        <v>0</v>
      </c>
      <c r="L164" s="10" t="n">
        <f aca="false">IF(I164="",L163,L163+K164)</f>
        <v>32.55</v>
      </c>
      <c r="M164" s="11" t="str">
        <f aca="false">IF(I164="","",IF(SUMPRODUCT(--(I$4:I164&lt;&gt;"")*H$4:H164)=0,"",L164/SUMPRODUCT(--(I$4:I164&lt;&gt;"")*H$4:H164)))</f>
        <v/>
      </c>
      <c r="N164" s="12"/>
      <c r="O164" s="13"/>
    </row>
    <row r="165" customFormat="false" ht="15" hidden="false" customHeight="false" outlineLevel="0" collapsed="false">
      <c r="A165" s="4" t="n">
        <v>162</v>
      </c>
      <c r="B165" s="5"/>
      <c r="C165" s="6"/>
      <c r="D165" s="7"/>
      <c r="E165" s="7"/>
      <c r="F165" s="6"/>
      <c r="G165" s="8"/>
      <c r="H165" s="9"/>
      <c r="I165" s="6"/>
      <c r="J165" s="10" t="n">
        <f aca="false">IF(I165="",0,IF(I165="Win",G165*H165,IF(OR(I165="Push",I165="Void"),H165,0)))</f>
        <v>0</v>
      </c>
      <c r="K165" s="10" t="n">
        <f aca="false">IF(I165="",0,J165-H165)</f>
        <v>0</v>
      </c>
      <c r="L165" s="10" t="n">
        <f aca="false">IF(I165="",L164,L164+K165)</f>
        <v>32.55</v>
      </c>
      <c r="M165" s="11" t="str">
        <f aca="false">IF(I165="","",IF(SUMPRODUCT(--(I$4:I165&lt;&gt;"")*H$4:H165)=0,"",L165/SUMPRODUCT(--(I$4:I165&lt;&gt;"")*H$4:H165)))</f>
        <v/>
      </c>
      <c r="N165" s="12"/>
      <c r="O165" s="13"/>
    </row>
    <row r="166" customFormat="false" ht="15" hidden="false" customHeight="false" outlineLevel="0" collapsed="false">
      <c r="A166" s="4" t="n">
        <v>163</v>
      </c>
      <c r="B166" s="5"/>
      <c r="C166" s="6"/>
      <c r="D166" s="7"/>
      <c r="E166" s="7"/>
      <c r="F166" s="6"/>
      <c r="G166" s="8"/>
      <c r="H166" s="9"/>
      <c r="I166" s="6"/>
      <c r="J166" s="10" t="n">
        <f aca="false">IF(I166="",0,IF(I166="Win",G166*H166,IF(OR(I166="Push",I166="Void"),H166,0)))</f>
        <v>0</v>
      </c>
      <c r="K166" s="10" t="n">
        <f aca="false">IF(I166="",0,J166-H166)</f>
        <v>0</v>
      </c>
      <c r="L166" s="10" t="n">
        <f aca="false">IF(I166="",L165,L165+K166)</f>
        <v>32.55</v>
      </c>
      <c r="M166" s="11" t="str">
        <f aca="false">IF(I166="","",IF(SUMPRODUCT(--(I$4:I166&lt;&gt;"")*H$4:H166)=0,"",L166/SUMPRODUCT(--(I$4:I166&lt;&gt;"")*H$4:H166)))</f>
        <v/>
      </c>
      <c r="N166" s="12"/>
      <c r="O166" s="13"/>
    </row>
    <row r="167" customFormat="false" ht="15" hidden="false" customHeight="false" outlineLevel="0" collapsed="false">
      <c r="A167" s="4" t="n">
        <v>164</v>
      </c>
      <c r="B167" s="5"/>
      <c r="C167" s="6"/>
      <c r="D167" s="7"/>
      <c r="E167" s="7"/>
      <c r="F167" s="6"/>
      <c r="G167" s="8"/>
      <c r="H167" s="9"/>
      <c r="I167" s="6"/>
      <c r="J167" s="10" t="n">
        <f aca="false">IF(I167="",0,IF(I167="Win",G167*H167,IF(OR(I167="Push",I167="Void"),H167,0)))</f>
        <v>0</v>
      </c>
      <c r="K167" s="10" t="n">
        <f aca="false">IF(I167="",0,J167-H167)</f>
        <v>0</v>
      </c>
      <c r="L167" s="10" t="n">
        <f aca="false">IF(I167="",L166,L166+K167)</f>
        <v>32.55</v>
      </c>
      <c r="M167" s="11" t="str">
        <f aca="false">IF(I167="","",IF(SUMPRODUCT(--(I$4:I167&lt;&gt;"")*H$4:H167)=0,"",L167/SUMPRODUCT(--(I$4:I167&lt;&gt;"")*H$4:H167)))</f>
        <v/>
      </c>
      <c r="N167" s="12"/>
      <c r="O167" s="13"/>
    </row>
    <row r="168" customFormat="false" ht="15" hidden="false" customHeight="false" outlineLevel="0" collapsed="false">
      <c r="A168" s="4" t="n">
        <v>165</v>
      </c>
      <c r="B168" s="5"/>
      <c r="C168" s="6"/>
      <c r="D168" s="7"/>
      <c r="E168" s="7"/>
      <c r="F168" s="6"/>
      <c r="G168" s="8"/>
      <c r="H168" s="9"/>
      <c r="I168" s="6"/>
      <c r="J168" s="10" t="n">
        <f aca="false">IF(I168="",0,IF(I168="Win",G168*H168,IF(OR(I168="Push",I168="Void"),H168,0)))</f>
        <v>0</v>
      </c>
      <c r="K168" s="10" t="n">
        <f aca="false">IF(I168="",0,J168-H168)</f>
        <v>0</v>
      </c>
      <c r="L168" s="10" t="n">
        <f aca="false">IF(I168="",L167,L167+K168)</f>
        <v>32.55</v>
      </c>
      <c r="M168" s="11" t="str">
        <f aca="false">IF(I168="","",IF(SUMPRODUCT(--(I$4:I168&lt;&gt;"")*H$4:H168)=0,"",L168/SUMPRODUCT(--(I$4:I168&lt;&gt;"")*H$4:H168)))</f>
        <v/>
      </c>
      <c r="N168" s="12"/>
      <c r="O168" s="13"/>
    </row>
    <row r="169" customFormat="false" ht="15" hidden="false" customHeight="false" outlineLevel="0" collapsed="false">
      <c r="A169" s="4" t="n">
        <v>166</v>
      </c>
      <c r="B169" s="5"/>
      <c r="C169" s="6"/>
      <c r="D169" s="7"/>
      <c r="E169" s="7"/>
      <c r="F169" s="6"/>
      <c r="G169" s="8"/>
      <c r="H169" s="9"/>
      <c r="I169" s="6"/>
      <c r="J169" s="10" t="n">
        <f aca="false">IF(I169="",0,IF(I169="Win",G169*H169,IF(OR(I169="Push",I169="Void"),H169,0)))</f>
        <v>0</v>
      </c>
      <c r="K169" s="10" t="n">
        <f aca="false">IF(I169="",0,J169-H169)</f>
        <v>0</v>
      </c>
      <c r="L169" s="10" t="n">
        <f aca="false">IF(I169="",L168,L168+K169)</f>
        <v>32.55</v>
      </c>
      <c r="M169" s="11" t="str">
        <f aca="false">IF(I169="","",IF(SUMPRODUCT(--(I$4:I169&lt;&gt;"")*H$4:H169)=0,"",L169/SUMPRODUCT(--(I$4:I169&lt;&gt;"")*H$4:H169)))</f>
        <v/>
      </c>
      <c r="N169" s="12"/>
      <c r="O169" s="13"/>
    </row>
    <row r="170" customFormat="false" ht="15" hidden="false" customHeight="false" outlineLevel="0" collapsed="false">
      <c r="A170" s="4" t="n">
        <v>167</v>
      </c>
      <c r="B170" s="5"/>
      <c r="C170" s="6"/>
      <c r="D170" s="7"/>
      <c r="E170" s="7"/>
      <c r="F170" s="6"/>
      <c r="G170" s="8"/>
      <c r="H170" s="9"/>
      <c r="I170" s="6"/>
      <c r="J170" s="10" t="n">
        <f aca="false">IF(I170="",0,IF(I170="Win",G170*H170,IF(OR(I170="Push",I170="Void"),H170,0)))</f>
        <v>0</v>
      </c>
      <c r="K170" s="10" t="n">
        <f aca="false">IF(I170="",0,J170-H170)</f>
        <v>0</v>
      </c>
      <c r="L170" s="10" t="n">
        <f aca="false">IF(I170="",L169,L169+K170)</f>
        <v>32.55</v>
      </c>
      <c r="M170" s="11" t="str">
        <f aca="false">IF(I170="","",IF(SUMPRODUCT(--(I$4:I170&lt;&gt;"")*H$4:H170)=0,"",L170/SUMPRODUCT(--(I$4:I170&lt;&gt;"")*H$4:H170)))</f>
        <v/>
      </c>
      <c r="N170" s="12"/>
      <c r="O170" s="13"/>
    </row>
    <row r="171" customFormat="false" ht="15" hidden="false" customHeight="false" outlineLevel="0" collapsed="false">
      <c r="A171" s="4" t="n">
        <v>168</v>
      </c>
      <c r="B171" s="5"/>
      <c r="C171" s="6"/>
      <c r="D171" s="7"/>
      <c r="E171" s="7"/>
      <c r="F171" s="6"/>
      <c r="G171" s="8"/>
      <c r="H171" s="9"/>
      <c r="I171" s="6"/>
      <c r="J171" s="10" t="n">
        <f aca="false">IF(I171="",0,IF(I171="Win",G171*H171,IF(OR(I171="Push",I171="Void"),H171,0)))</f>
        <v>0</v>
      </c>
      <c r="K171" s="10" t="n">
        <f aca="false">IF(I171="",0,J171-H171)</f>
        <v>0</v>
      </c>
      <c r="L171" s="10" t="n">
        <f aca="false">IF(I171="",L170,L170+K171)</f>
        <v>32.55</v>
      </c>
      <c r="M171" s="11" t="str">
        <f aca="false">IF(I171="","",IF(SUMPRODUCT(--(I$4:I171&lt;&gt;"")*H$4:H171)=0,"",L171/SUMPRODUCT(--(I$4:I171&lt;&gt;"")*H$4:H171)))</f>
        <v/>
      </c>
      <c r="N171" s="12"/>
      <c r="O171" s="13"/>
    </row>
    <row r="172" customFormat="false" ht="15" hidden="false" customHeight="false" outlineLevel="0" collapsed="false">
      <c r="A172" s="4" t="n">
        <v>169</v>
      </c>
      <c r="B172" s="5"/>
      <c r="C172" s="6"/>
      <c r="D172" s="7"/>
      <c r="E172" s="7"/>
      <c r="F172" s="6"/>
      <c r="G172" s="8"/>
      <c r="H172" s="9"/>
      <c r="I172" s="6"/>
      <c r="J172" s="10" t="n">
        <f aca="false">IF(I172="",0,IF(I172="Win",G172*H172,IF(OR(I172="Push",I172="Void"),H172,0)))</f>
        <v>0</v>
      </c>
      <c r="K172" s="10" t="n">
        <f aca="false">IF(I172="",0,J172-H172)</f>
        <v>0</v>
      </c>
      <c r="L172" s="10" t="n">
        <f aca="false">IF(I172="",L171,L171+K172)</f>
        <v>32.55</v>
      </c>
      <c r="M172" s="11" t="str">
        <f aca="false">IF(I172="","",IF(SUMPRODUCT(--(I$4:I172&lt;&gt;"")*H$4:H172)=0,"",L172/SUMPRODUCT(--(I$4:I172&lt;&gt;"")*H$4:H172)))</f>
        <v/>
      </c>
      <c r="N172" s="12"/>
      <c r="O172" s="13"/>
    </row>
    <row r="173" customFormat="false" ht="15" hidden="false" customHeight="false" outlineLevel="0" collapsed="false">
      <c r="A173" s="4" t="n">
        <v>170</v>
      </c>
      <c r="B173" s="5"/>
      <c r="C173" s="6"/>
      <c r="D173" s="7"/>
      <c r="E173" s="7"/>
      <c r="F173" s="6"/>
      <c r="G173" s="8"/>
      <c r="H173" s="9"/>
      <c r="I173" s="6"/>
      <c r="J173" s="10" t="n">
        <f aca="false">IF(I173="",0,IF(I173="Win",G173*H173,IF(OR(I173="Push",I173="Void"),H173,0)))</f>
        <v>0</v>
      </c>
      <c r="K173" s="10" t="n">
        <f aca="false">IF(I173="",0,J173-H173)</f>
        <v>0</v>
      </c>
      <c r="L173" s="10" t="n">
        <f aca="false">IF(I173="",L172,L172+K173)</f>
        <v>32.55</v>
      </c>
      <c r="M173" s="11" t="str">
        <f aca="false">IF(I173="","",IF(SUMPRODUCT(--(I$4:I173&lt;&gt;"")*H$4:H173)=0,"",L173/SUMPRODUCT(--(I$4:I173&lt;&gt;"")*H$4:H173)))</f>
        <v/>
      </c>
      <c r="N173" s="12"/>
      <c r="O173" s="13"/>
    </row>
    <row r="174" customFormat="false" ht="15" hidden="false" customHeight="false" outlineLevel="0" collapsed="false">
      <c r="A174" s="4" t="n">
        <v>171</v>
      </c>
      <c r="B174" s="5"/>
      <c r="C174" s="6"/>
      <c r="D174" s="7"/>
      <c r="E174" s="7"/>
      <c r="F174" s="6"/>
      <c r="G174" s="8"/>
      <c r="H174" s="9"/>
      <c r="I174" s="6"/>
      <c r="J174" s="10" t="n">
        <f aca="false">IF(I174="",0,IF(I174="Win",G174*H174,IF(OR(I174="Push",I174="Void"),H174,0)))</f>
        <v>0</v>
      </c>
      <c r="K174" s="10" t="n">
        <f aca="false">IF(I174="",0,J174-H174)</f>
        <v>0</v>
      </c>
      <c r="L174" s="10" t="n">
        <f aca="false">IF(I174="",L173,L173+K174)</f>
        <v>32.55</v>
      </c>
      <c r="M174" s="11" t="str">
        <f aca="false">IF(I174="","",IF(SUMPRODUCT(--(I$4:I174&lt;&gt;"")*H$4:H174)=0,"",L174/SUMPRODUCT(--(I$4:I174&lt;&gt;"")*H$4:H174)))</f>
        <v/>
      </c>
      <c r="N174" s="12"/>
      <c r="O174" s="13"/>
    </row>
    <row r="175" customFormat="false" ht="15" hidden="false" customHeight="false" outlineLevel="0" collapsed="false">
      <c r="A175" s="4" t="n">
        <v>172</v>
      </c>
      <c r="B175" s="5"/>
      <c r="C175" s="6"/>
      <c r="D175" s="7"/>
      <c r="E175" s="7"/>
      <c r="F175" s="6"/>
      <c r="G175" s="8"/>
      <c r="H175" s="9"/>
      <c r="I175" s="6"/>
      <c r="J175" s="10" t="n">
        <f aca="false">IF(I175="",0,IF(I175="Win",G175*H175,IF(OR(I175="Push",I175="Void"),H175,0)))</f>
        <v>0</v>
      </c>
      <c r="K175" s="10" t="n">
        <f aca="false">IF(I175="",0,J175-H175)</f>
        <v>0</v>
      </c>
      <c r="L175" s="10" t="n">
        <f aca="false">IF(I175="",L174,L174+K175)</f>
        <v>32.55</v>
      </c>
      <c r="M175" s="11" t="str">
        <f aca="false">IF(I175="","",IF(SUMPRODUCT(--(I$4:I175&lt;&gt;"")*H$4:H175)=0,"",L175/SUMPRODUCT(--(I$4:I175&lt;&gt;"")*H$4:H175)))</f>
        <v/>
      </c>
      <c r="N175" s="12"/>
      <c r="O175" s="13"/>
    </row>
    <row r="176" customFormat="false" ht="15" hidden="false" customHeight="false" outlineLevel="0" collapsed="false">
      <c r="A176" s="4" t="n">
        <v>173</v>
      </c>
      <c r="B176" s="5"/>
      <c r="C176" s="6"/>
      <c r="D176" s="7"/>
      <c r="E176" s="7"/>
      <c r="F176" s="6"/>
      <c r="G176" s="8"/>
      <c r="H176" s="9"/>
      <c r="I176" s="6"/>
      <c r="J176" s="10" t="n">
        <f aca="false">IF(I176="",0,IF(I176="Win",G176*H176,IF(OR(I176="Push",I176="Void"),H176,0)))</f>
        <v>0</v>
      </c>
      <c r="K176" s="10" t="n">
        <f aca="false">IF(I176="",0,J176-H176)</f>
        <v>0</v>
      </c>
      <c r="L176" s="10" t="n">
        <f aca="false">IF(I176="",L175,L175+K176)</f>
        <v>32.55</v>
      </c>
      <c r="M176" s="11" t="str">
        <f aca="false">IF(I176="","",IF(SUMPRODUCT(--(I$4:I176&lt;&gt;"")*H$4:H176)=0,"",L176/SUMPRODUCT(--(I$4:I176&lt;&gt;"")*H$4:H176)))</f>
        <v/>
      </c>
      <c r="N176" s="12"/>
      <c r="O176" s="13"/>
    </row>
    <row r="177" customFormat="false" ht="15" hidden="false" customHeight="false" outlineLevel="0" collapsed="false">
      <c r="A177" s="4" t="n">
        <v>174</v>
      </c>
      <c r="B177" s="5"/>
      <c r="C177" s="6"/>
      <c r="D177" s="7"/>
      <c r="E177" s="7"/>
      <c r="F177" s="6"/>
      <c r="G177" s="8"/>
      <c r="H177" s="9"/>
      <c r="I177" s="6"/>
      <c r="J177" s="10" t="n">
        <f aca="false">IF(I177="",0,IF(I177="Win",G177*H177,IF(OR(I177="Push",I177="Void"),H177,0)))</f>
        <v>0</v>
      </c>
      <c r="K177" s="10" t="n">
        <f aca="false">IF(I177="",0,J177-H177)</f>
        <v>0</v>
      </c>
      <c r="L177" s="10" t="n">
        <f aca="false">IF(I177="",L176,L176+K177)</f>
        <v>32.55</v>
      </c>
      <c r="M177" s="11" t="str">
        <f aca="false">IF(I177="","",IF(SUMPRODUCT(--(I$4:I177&lt;&gt;"")*H$4:H177)=0,"",L177/SUMPRODUCT(--(I$4:I177&lt;&gt;"")*H$4:H177)))</f>
        <v/>
      </c>
      <c r="N177" s="12"/>
      <c r="O177" s="13"/>
    </row>
    <row r="178" customFormat="false" ht="15" hidden="false" customHeight="false" outlineLevel="0" collapsed="false">
      <c r="A178" s="4" t="n">
        <v>175</v>
      </c>
      <c r="B178" s="5"/>
      <c r="C178" s="6"/>
      <c r="D178" s="7"/>
      <c r="E178" s="7"/>
      <c r="F178" s="6"/>
      <c r="G178" s="8"/>
      <c r="H178" s="9"/>
      <c r="I178" s="6"/>
      <c r="J178" s="10" t="n">
        <f aca="false">IF(I178="",0,IF(I178="Win",G178*H178,IF(OR(I178="Push",I178="Void"),H178,0)))</f>
        <v>0</v>
      </c>
      <c r="K178" s="10" t="n">
        <f aca="false">IF(I178="",0,J178-H178)</f>
        <v>0</v>
      </c>
      <c r="L178" s="10" t="n">
        <f aca="false">IF(I178="",L177,L177+K178)</f>
        <v>32.55</v>
      </c>
      <c r="M178" s="11" t="str">
        <f aca="false">IF(I178="","",IF(SUMPRODUCT(--(I$4:I178&lt;&gt;"")*H$4:H178)=0,"",L178/SUMPRODUCT(--(I$4:I178&lt;&gt;"")*H$4:H178)))</f>
        <v/>
      </c>
      <c r="N178" s="12"/>
      <c r="O178" s="13"/>
    </row>
    <row r="179" customFormat="false" ht="15" hidden="false" customHeight="false" outlineLevel="0" collapsed="false">
      <c r="A179" s="4" t="n">
        <v>176</v>
      </c>
      <c r="B179" s="5"/>
      <c r="C179" s="6"/>
      <c r="D179" s="7"/>
      <c r="E179" s="7"/>
      <c r="F179" s="6"/>
      <c r="G179" s="8"/>
      <c r="H179" s="9"/>
      <c r="I179" s="6"/>
      <c r="J179" s="10" t="n">
        <f aca="false">IF(I179="",0,IF(I179="Win",G179*H179,IF(OR(I179="Push",I179="Void"),H179,0)))</f>
        <v>0</v>
      </c>
      <c r="K179" s="10" t="n">
        <f aca="false">IF(I179="",0,J179-H179)</f>
        <v>0</v>
      </c>
      <c r="L179" s="10" t="n">
        <f aca="false">IF(I179="",L178,L178+K179)</f>
        <v>32.55</v>
      </c>
      <c r="M179" s="11" t="str">
        <f aca="false">IF(I179="","",IF(SUMPRODUCT(--(I$4:I179&lt;&gt;"")*H$4:H179)=0,"",L179/SUMPRODUCT(--(I$4:I179&lt;&gt;"")*H$4:H179)))</f>
        <v/>
      </c>
      <c r="N179" s="12"/>
      <c r="O179" s="13"/>
    </row>
    <row r="180" customFormat="false" ht="15" hidden="false" customHeight="false" outlineLevel="0" collapsed="false">
      <c r="A180" s="4" t="n">
        <v>177</v>
      </c>
      <c r="B180" s="5"/>
      <c r="C180" s="6"/>
      <c r="D180" s="7"/>
      <c r="E180" s="7"/>
      <c r="F180" s="6"/>
      <c r="G180" s="8"/>
      <c r="H180" s="9"/>
      <c r="I180" s="6"/>
      <c r="J180" s="10" t="n">
        <f aca="false">IF(I180="",0,IF(I180="Win",G180*H180,IF(OR(I180="Push",I180="Void"),H180,0)))</f>
        <v>0</v>
      </c>
      <c r="K180" s="10" t="n">
        <f aca="false">IF(I180="",0,J180-H180)</f>
        <v>0</v>
      </c>
      <c r="L180" s="10" t="n">
        <f aca="false">IF(I180="",L179,L179+K180)</f>
        <v>32.55</v>
      </c>
      <c r="M180" s="11" t="str">
        <f aca="false">IF(I180="","",IF(SUMPRODUCT(--(I$4:I180&lt;&gt;"")*H$4:H180)=0,"",L180/SUMPRODUCT(--(I$4:I180&lt;&gt;"")*H$4:H180)))</f>
        <v/>
      </c>
      <c r="N180" s="12"/>
      <c r="O180" s="13"/>
    </row>
    <row r="181" customFormat="false" ht="15" hidden="false" customHeight="false" outlineLevel="0" collapsed="false">
      <c r="A181" s="4" t="n">
        <v>178</v>
      </c>
      <c r="B181" s="5"/>
      <c r="C181" s="6"/>
      <c r="D181" s="7"/>
      <c r="E181" s="7"/>
      <c r="F181" s="6"/>
      <c r="G181" s="8"/>
      <c r="H181" s="9"/>
      <c r="I181" s="6"/>
      <c r="J181" s="10" t="n">
        <f aca="false">IF(I181="",0,IF(I181="Win",G181*H181,IF(OR(I181="Push",I181="Void"),H181,0)))</f>
        <v>0</v>
      </c>
      <c r="K181" s="10" t="n">
        <f aca="false">IF(I181="",0,J181-H181)</f>
        <v>0</v>
      </c>
      <c r="L181" s="10" t="n">
        <f aca="false">IF(I181="",L180,L180+K181)</f>
        <v>32.55</v>
      </c>
      <c r="M181" s="11" t="str">
        <f aca="false">IF(I181="","",IF(SUMPRODUCT(--(I$4:I181&lt;&gt;"")*H$4:H181)=0,"",L181/SUMPRODUCT(--(I$4:I181&lt;&gt;"")*H$4:H181)))</f>
        <v/>
      </c>
      <c r="N181" s="12"/>
      <c r="O181" s="13"/>
    </row>
    <row r="182" customFormat="false" ht="15" hidden="false" customHeight="false" outlineLevel="0" collapsed="false">
      <c r="A182" s="4" t="n">
        <v>179</v>
      </c>
      <c r="B182" s="5"/>
      <c r="C182" s="6"/>
      <c r="D182" s="7"/>
      <c r="E182" s="7"/>
      <c r="F182" s="6"/>
      <c r="G182" s="8"/>
      <c r="H182" s="9"/>
      <c r="I182" s="6"/>
      <c r="J182" s="10" t="n">
        <f aca="false">IF(I182="",0,IF(I182="Win",G182*H182,IF(OR(I182="Push",I182="Void"),H182,0)))</f>
        <v>0</v>
      </c>
      <c r="K182" s="10" t="n">
        <f aca="false">IF(I182="",0,J182-H182)</f>
        <v>0</v>
      </c>
      <c r="L182" s="10" t="n">
        <f aca="false">IF(I182="",L181,L181+K182)</f>
        <v>32.55</v>
      </c>
      <c r="M182" s="11" t="str">
        <f aca="false">IF(I182="","",IF(SUMPRODUCT(--(I$4:I182&lt;&gt;"")*H$4:H182)=0,"",L182/SUMPRODUCT(--(I$4:I182&lt;&gt;"")*H$4:H182)))</f>
        <v/>
      </c>
      <c r="N182" s="12"/>
      <c r="O182" s="13"/>
    </row>
    <row r="183" customFormat="false" ht="15" hidden="false" customHeight="false" outlineLevel="0" collapsed="false">
      <c r="A183" s="4" t="n">
        <v>180</v>
      </c>
      <c r="B183" s="5"/>
      <c r="C183" s="6"/>
      <c r="D183" s="7"/>
      <c r="E183" s="7"/>
      <c r="F183" s="6"/>
      <c r="G183" s="8"/>
      <c r="H183" s="9"/>
      <c r="I183" s="6"/>
      <c r="J183" s="10" t="n">
        <f aca="false">IF(I183="",0,IF(I183="Win",G183*H183,IF(OR(I183="Push",I183="Void"),H183,0)))</f>
        <v>0</v>
      </c>
      <c r="K183" s="10" t="n">
        <f aca="false">IF(I183="",0,J183-H183)</f>
        <v>0</v>
      </c>
      <c r="L183" s="10" t="n">
        <f aca="false">IF(I183="",L182,L182+K183)</f>
        <v>32.55</v>
      </c>
      <c r="M183" s="11" t="str">
        <f aca="false">IF(I183="","",IF(SUMPRODUCT(--(I$4:I183&lt;&gt;"")*H$4:H183)=0,"",L183/SUMPRODUCT(--(I$4:I183&lt;&gt;"")*H$4:H183)))</f>
        <v/>
      </c>
      <c r="N183" s="12"/>
      <c r="O183" s="13"/>
    </row>
    <row r="184" customFormat="false" ht="15" hidden="false" customHeight="false" outlineLevel="0" collapsed="false">
      <c r="A184" s="4" t="n">
        <v>181</v>
      </c>
      <c r="B184" s="5"/>
      <c r="C184" s="6"/>
      <c r="D184" s="7"/>
      <c r="E184" s="7"/>
      <c r="F184" s="6"/>
      <c r="G184" s="8"/>
      <c r="H184" s="9"/>
      <c r="I184" s="6"/>
      <c r="J184" s="10" t="n">
        <f aca="false">IF(I184="",0,IF(I184="Win",G184*H184,IF(OR(I184="Push",I184="Void"),H184,0)))</f>
        <v>0</v>
      </c>
      <c r="K184" s="10" t="n">
        <f aca="false">IF(I184="",0,J184-H184)</f>
        <v>0</v>
      </c>
      <c r="L184" s="10" t="n">
        <f aca="false">IF(I184="",L183,L183+K184)</f>
        <v>32.55</v>
      </c>
      <c r="M184" s="11" t="str">
        <f aca="false">IF(I184="","",IF(SUMPRODUCT(--(I$4:I184&lt;&gt;"")*H$4:H184)=0,"",L184/SUMPRODUCT(--(I$4:I184&lt;&gt;"")*H$4:H184)))</f>
        <v/>
      </c>
      <c r="N184" s="12"/>
      <c r="O184" s="13"/>
    </row>
    <row r="185" customFormat="false" ht="15" hidden="false" customHeight="false" outlineLevel="0" collapsed="false">
      <c r="A185" s="4" t="n">
        <v>182</v>
      </c>
      <c r="B185" s="5"/>
      <c r="C185" s="6"/>
      <c r="D185" s="7"/>
      <c r="E185" s="7"/>
      <c r="F185" s="6"/>
      <c r="G185" s="8"/>
      <c r="H185" s="9"/>
      <c r="I185" s="6"/>
      <c r="J185" s="10" t="n">
        <f aca="false">IF(I185="",0,IF(I185="Win",G185*H185,IF(OR(I185="Push",I185="Void"),H185,0)))</f>
        <v>0</v>
      </c>
      <c r="K185" s="10" t="n">
        <f aca="false">IF(I185="",0,J185-H185)</f>
        <v>0</v>
      </c>
      <c r="L185" s="10" t="n">
        <f aca="false">IF(I185="",L184,L184+K185)</f>
        <v>32.55</v>
      </c>
      <c r="M185" s="11" t="str">
        <f aca="false">IF(I185="","",IF(SUMPRODUCT(--(I$4:I185&lt;&gt;"")*H$4:H185)=0,"",L185/SUMPRODUCT(--(I$4:I185&lt;&gt;"")*H$4:H185)))</f>
        <v/>
      </c>
      <c r="N185" s="12"/>
      <c r="O185" s="13"/>
    </row>
    <row r="186" customFormat="false" ht="15" hidden="false" customHeight="false" outlineLevel="0" collapsed="false">
      <c r="A186" s="4" t="n">
        <v>183</v>
      </c>
      <c r="B186" s="5"/>
      <c r="C186" s="6"/>
      <c r="D186" s="7"/>
      <c r="E186" s="7"/>
      <c r="F186" s="6"/>
      <c r="G186" s="8"/>
      <c r="H186" s="9"/>
      <c r="I186" s="6"/>
      <c r="J186" s="10" t="n">
        <f aca="false">IF(I186="",0,IF(I186="Win",G186*H186,IF(OR(I186="Push",I186="Void"),H186,0)))</f>
        <v>0</v>
      </c>
      <c r="K186" s="10" t="n">
        <f aca="false">IF(I186="",0,J186-H186)</f>
        <v>0</v>
      </c>
      <c r="L186" s="10" t="n">
        <f aca="false">IF(I186="",L185,L185+K186)</f>
        <v>32.55</v>
      </c>
      <c r="M186" s="11" t="str">
        <f aca="false">IF(I186="","",IF(SUMPRODUCT(--(I$4:I186&lt;&gt;"")*H$4:H186)=0,"",L186/SUMPRODUCT(--(I$4:I186&lt;&gt;"")*H$4:H186)))</f>
        <v/>
      </c>
      <c r="N186" s="12"/>
      <c r="O186" s="13"/>
    </row>
    <row r="187" customFormat="false" ht="15" hidden="false" customHeight="false" outlineLevel="0" collapsed="false">
      <c r="A187" s="4" t="n">
        <v>184</v>
      </c>
      <c r="B187" s="5"/>
      <c r="C187" s="6"/>
      <c r="D187" s="7"/>
      <c r="E187" s="7"/>
      <c r="F187" s="6"/>
      <c r="G187" s="8"/>
      <c r="H187" s="9"/>
      <c r="I187" s="6"/>
      <c r="J187" s="10" t="n">
        <f aca="false">IF(I187="",0,IF(I187="Win",G187*H187,IF(OR(I187="Push",I187="Void"),H187,0)))</f>
        <v>0</v>
      </c>
      <c r="K187" s="10" t="n">
        <f aca="false">IF(I187="",0,J187-H187)</f>
        <v>0</v>
      </c>
      <c r="L187" s="10" t="n">
        <f aca="false">IF(I187="",L186,L186+K187)</f>
        <v>32.55</v>
      </c>
      <c r="M187" s="11" t="str">
        <f aca="false">IF(I187="","",IF(SUMPRODUCT(--(I$4:I187&lt;&gt;"")*H$4:H187)=0,"",L187/SUMPRODUCT(--(I$4:I187&lt;&gt;"")*H$4:H187)))</f>
        <v/>
      </c>
      <c r="N187" s="12"/>
      <c r="O187" s="13"/>
    </row>
    <row r="188" customFormat="false" ht="15" hidden="false" customHeight="false" outlineLevel="0" collapsed="false">
      <c r="A188" s="4" t="n">
        <v>185</v>
      </c>
      <c r="B188" s="5"/>
      <c r="C188" s="6"/>
      <c r="D188" s="7"/>
      <c r="E188" s="7"/>
      <c r="F188" s="6"/>
      <c r="G188" s="8"/>
      <c r="H188" s="9"/>
      <c r="I188" s="6"/>
      <c r="J188" s="10" t="n">
        <f aca="false">IF(I188="",0,IF(I188="Win",G188*H188,IF(OR(I188="Push",I188="Void"),H188,0)))</f>
        <v>0</v>
      </c>
      <c r="K188" s="10" t="n">
        <f aca="false">IF(I188="",0,J188-H188)</f>
        <v>0</v>
      </c>
      <c r="L188" s="10" t="n">
        <f aca="false">IF(I188="",L187,L187+K188)</f>
        <v>32.55</v>
      </c>
      <c r="M188" s="11" t="str">
        <f aca="false">IF(I188="","",IF(SUMPRODUCT(--(I$4:I188&lt;&gt;"")*H$4:H188)=0,"",L188/SUMPRODUCT(--(I$4:I188&lt;&gt;"")*H$4:H188)))</f>
        <v/>
      </c>
      <c r="N188" s="12"/>
      <c r="O188" s="13"/>
    </row>
    <row r="189" customFormat="false" ht="15" hidden="false" customHeight="false" outlineLevel="0" collapsed="false">
      <c r="A189" s="4" t="n">
        <v>186</v>
      </c>
      <c r="B189" s="5"/>
      <c r="C189" s="6"/>
      <c r="D189" s="7"/>
      <c r="E189" s="7"/>
      <c r="F189" s="6"/>
      <c r="G189" s="8"/>
      <c r="H189" s="9"/>
      <c r="I189" s="6"/>
      <c r="J189" s="10" t="n">
        <f aca="false">IF(I189="",0,IF(I189="Win",G189*H189,IF(OR(I189="Push",I189="Void"),H189,0)))</f>
        <v>0</v>
      </c>
      <c r="K189" s="10" t="n">
        <f aca="false">IF(I189="",0,J189-H189)</f>
        <v>0</v>
      </c>
      <c r="L189" s="10" t="n">
        <f aca="false">IF(I189="",L188,L188+K189)</f>
        <v>32.55</v>
      </c>
      <c r="M189" s="11" t="str">
        <f aca="false">IF(I189="","",IF(SUMPRODUCT(--(I$4:I189&lt;&gt;"")*H$4:H189)=0,"",L189/SUMPRODUCT(--(I$4:I189&lt;&gt;"")*H$4:H189)))</f>
        <v/>
      </c>
      <c r="N189" s="12"/>
      <c r="O189" s="13"/>
    </row>
    <row r="190" customFormat="false" ht="15" hidden="false" customHeight="false" outlineLevel="0" collapsed="false">
      <c r="A190" s="4" t="n">
        <v>187</v>
      </c>
      <c r="B190" s="5"/>
      <c r="C190" s="6"/>
      <c r="D190" s="7"/>
      <c r="E190" s="7"/>
      <c r="F190" s="6"/>
      <c r="G190" s="8"/>
      <c r="H190" s="9"/>
      <c r="I190" s="6"/>
      <c r="J190" s="10" t="n">
        <f aca="false">IF(I190="",0,IF(I190="Win",G190*H190,IF(OR(I190="Push",I190="Void"),H190,0)))</f>
        <v>0</v>
      </c>
      <c r="K190" s="10" t="n">
        <f aca="false">IF(I190="",0,J190-H190)</f>
        <v>0</v>
      </c>
      <c r="L190" s="10" t="n">
        <f aca="false">IF(I190="",L189,L189+K190)</f>
        <v>32.55</v>
      </c>
      <c r="M190" s="11" t="str">
        <f aca="false">IF(I190="","",IF(SUMPRODUCT(--(I$4:I190&lt;&gt;"")*H$4:H190)=0,"",L190/SUMPRODUCT(--(I$4:I190&lt;&gt;"")*H$4:H190)))</f>
        <v/>
      </c>
      <c r="N190" s="12"/>
      <c r="O190" s="13"/>
    </row>
    <row r="191" customFormat="false" ht="15" hidden="false" customHeight="false" outlineLevel="0" collapsed="false">
      <c r="A191" s="4" t="n">
        <v>188</v>
      </c>
      <c r="B191" s="5"/>
      <c r="C191" s="6"/>
      <c r="D191" s="7"/>
      <c r="E191" s="7"/>
      <c r="F191" s="6"/>
      <c r="G191" s="8"/>
      <c r="H191" s="9"/>
      <c r="I191" s="6"/>
      <c r="J191" s="10" t="n">
        <f aca="false">IF(I191="",0,IF(I191="Win",G191*H191,IF(OR(I191="Push",I191="Void"),H191,0)))</f>
        <v>0</v>
      </c>
      <c r="K191" s="10" t="n">
        <f aca="false">IF(I191="",0,J191-H191)</f>
        <v>0</v>
      </c>
      <c r="L191" s="10" t="n">
        <f aca="false">IF(I191="",L190,L190+K191)</f>
        <v>32.55</v>
      </c>
      <c r="M191" s="11" t="str">
        <f aca="false">IF(I191="","",IF(SUMPRODUCT(--(I$4:I191&lt;&gt;"")*H$4:H191)=0,"",L191/SUMPRODUCT(--(I$4:I191&lt;&gt;"")*H$4:H191)))</f>
        <v/>
      </c>
      <c r="N191" s="12"/>
      <c r="O191" s="13"/>
    </row>
    <row r="192" customFormat="false" ht="15" hidden="false" customHeight="false" outlineLevel="0" collapsed="false">
      <c r="A192" s="4" t="n">
        <v>189</v>
      </c>
      <c r="B192" s="5"/>
      <c r="C192" s="6"/>
      <c r="D192" s="7"/>
      <c r="E192" s="7"/>
      <c r="F192" s="6"/>
      <c r="G192" s="8"/>
      <c r="H192" s="9"/>
      <c r="I192" s="6"/>
      <c r="J192" s="10" t="n">
        <f aca="false">IF(I192="",0,IF(I192="Win",G192*H192,IF(OR(I192="Push",I192="Void"),H192,0)))</f>
        <v>0</v>
      </c>
      <c r="K192" s="10" t="n">
        <f aca="false">IF(I192="",0,J192-H192)</f>
        <v>0</v>
      </c>
      <c r="L192" s="10" t="n">
        <f aca="false">IF(I192="",L191,L191+K192)</f>
        <v>32.55</v>
      </c>
      <c r="M192" s="11" t="str">
        <f aca="false">IF(I192="","",IF(SUMPRODUCT(--(I$4:I192&lt;&gt;"")*H$4:H192)=0,"",L192/SUMPRODUCT(--(I$4:I192&lt;&gt;"")*H$4:H192)))</f>
        <v/>
      </c>
      <c r="N192" s="12"/>
      <c r="O192" s="13"/>
    </row>
    <row r="193" customFormat="false" ht="15" hidden="false" customHeight="false" outlineLevel="0" collapsed="false">
      <c r="A193" s="4" t="n">
        <v>190</v>
      </c>
      <c r="B193" s="5"/>
      <c r="C193" s="6"/>
      <c r="D193" s="7"/>
      <c r="E193" s="7"/>
      <c r="F193" s="6"/>
      <c r="G193" s="8"/>
      <c r="H193" s="9"/>
      <c r="I193" s="6"/>
      <c r="J193" s="10" t="n">
        <f aca="false">IF(I193="",0,IF(I193="Win",G193*H193,IF(OR(I193="Push",I193="Void"),H193,0)))</f>
        <v>0</v>
      </c>
      <c r="K193" s="10" t="n">
        <f aca="false">IF(I193="",0,J193-H193)</f>
        <v>0</v>
      </c>
      <c r="L193" s="10" t="n">
        <f aca="false">IF(I193="",L192,L192+K193)</f>
        <v>32.55</v>
      </c>
      <c r="M193" s="11" t="str">
        <f aca="false">IF(I193="","",IF(SUMPRODUCT(--(I$4:I193&lt;&gt;"")*H$4:H193)=0,"",L193/SUMPRODUCT(--(I$4:I193&lt;&gt;"")*H$4:H193)))</f>
        <v/>
      </c>
      <c r="N193" s="12"/>
      <c r="O193" s="13"/>
    </row>
    <row r="194" customFormat="false" ht="15" hidden="false" customHeight="false" outlineLevel="0" collapsed="false">
      <c r="A194" s="4" t="n">
        <v>191</v>
      </c>
      <c r="B194" s="5"/>
      <c r="C194" s="6"/>
      <c r="D194" s="7"/>
      <c r="E194" s="7"/>
      <c r="F194" s="6"/>
      <c r="G194" s="8"/>
      <c r="H194" s="9"/>
      <c r="I194" s="6"/>
      <c r="J194" s="10" t="n">
        <f aca="false">IF(I194="",0,IF(I194="Win",G194*H194,IF(OR(I194="Push",I194="Void"),H194,0)))</f>
        <v>0</v>
      </c>
      <c r="K194" s="10" t="n">
        <f aca="false">IF(I194="",0,J194-H194)</f>
        <v>0</v>
      </c>
      <c r="L194" s="10" t="n">
        <f aca="false">IF(I194="",L193,L193+K194)</f>
        <v>32.55</v>
      </c>
      <c r="M194" s="11" t="str">
        <f aca="false">IF(I194="","",IF(SUMPRODUCT(--(I$4:I194&lt;&gt;"")*H$4:H194)=0,"",L194/SUMPRODUCT(--(I$4:I194&lt;&gt;"")*H$4:H194)))</f>
        <v/>
      </c>
      <c r="N194" s="12"/>
      <c r="O194" s="13"/>
    </row>
    <row r="195" customFormat="false" ht="15" hidden="false" customHeight="false" outlineLevel="0" collapsed="false">
      <c r="A195" s="4" t="n">
        <v>192</v>
      </c>
      <c r="B195" s="5"/>
      <c r="C195" s="6"/>
      <c r="D195" s="7"/>
      <c r="E195" s="7"/>
      <c r="F195" s="6"/>
      <c r="G195" s="8"/>
      <c r="H195" s="9"/>
      <c r="I195" s="6"/>
      <c r="J195" s="10" t="n">
        <f aca="false">IF(I195="",0,IF(I195="Win",G195*H195,IF(OR(I195="Push",I195="Void"),H195,0)))</f>
        <v>0</v>
      </c>
      <c r="K195" s="10" t="n">
        <f aca="false">IF(I195="",0,J195-H195)</f>
        <v>0</v>
      </c>
      <c r="L195" s="10" t="n">
        <f aca="false">IF(I195="",L194,L194+K195)</f>
        <v>32.55</v>
      </c>
      <c r="M195" s="11" t="str">
        <f aca="false">IF(I195="","",IF(SUMPRODUCT(--(I$4:I195&lt;&gt;"")*H$4:H195)=0,"",L195/SUMPRODUCT(--(I$4:I195&lt;&gt;"")*H$4:H195)))</f>
        <v/>
      </c>
      <c r="N195" s="12"/>
      <c r="O195" s="13"/>
    </row>
    <row r="196" customFormat="false" ht="15" hidden="false" customHeight="false" outlineLevel="0" collapsed="false">
      <c r="A196" s="4" t="n">
        <v>193</v>
      </c>
      <c r="B196" s="5"/>
      <c r="C196" s="6"/>
      <c r="D196" s="7"/>
      <c r="E196" s="7"/>
      <c r="F196" s="6"/>
      <c r="G196" s="8"/>
      <c r="H196" s="9"/>
      <c r="I196" s="6"/>
      <c r="J196" s="10" t="n">
        <f aca="false">IF(I196="",0,IF(I196="Win",G196*H196,IF(OR(I196="Push",I196="Void"),H196,0)))</f>
        <v>0</v>
      </c>
      <c r="K196" s="10" t="n">
        <f aca="false">IF(I196="",0,J196-H196)</f>
        <v>0</v>
      </c>
      <c r="L196" s="10" t="n">
        <f aca="false">IF(I196="",L195,L195+K196)</f>
        <v>32.55</v>
      </c>
      <c r="M196" s="11" t="str">
        <f aca="false">IF(I196="","",IF(SUMPRODUCT(--(I$4:I196&lt;&gt;"")*H$4:H196)=0,"",L196/SUMPRODUCT(--(I$4:I196&lt;&gt;"")*H$4:H196)))</f>
        <v/>
      </c>
      <c r="N196" s="12"/>
      <c r="O196" s="13"/>
    </row>
    <row r="197" customFormat="false" ht="15" hidden="false" customHeight="false" outlineLevel="0" collapsed="false">
      <c r="A197" s="4" t="n">
        <v>194</v>
      </c>
      <c r="B197" s="5"/>
      <c r="C197" s="6"/>
      <c r="D197" s="7"/>
      <c r="E197" s="7"/>
      <c r="F197" s="6"/>
      <c r="G197" s="8"/>
      <c r="H197" s="9"/>
      <c r="I197" s="6"/>
      <c r="J197" s="10" t="n">
        <f aca="false">IF(I197="",0,IF(I197="Win",G197*H197,IF(OR(I197="Push",I197="Void"),H197,0)))</f>
        <v>0</v>
      </c>
      <c r="K197" s="10" t="n">
        <f aca="false">IF(I197="",0,J197-H197)</f>
        <v>0</v>
      </c>
      <c r="L197" s="10" t="n">
        <f aca="false">IF(I197="",L196,L196+K197)</f>
        <v>32.55</v>
      </c>
      <c r="M197" s="11" t="str">
        <f aca="false">IF(I197="","",IF(SUMPRODUCT(--(I$4:I197&lt;&gt;"")*H$4:H197)=0,"",L197/SUMPRODUCT(--(I$4:I197&lt;&gt;"")*H$4:H197)))</f>
        <v/>
      </c>
      <c r="N197" s="12"/>
      <c r="O197" s="13"/>
    </row>
    <row r="198" customFormat="false" ht="15" hidden="false" customHeight="false" outlineLevel="0" collapsed="false">
      <c r="A198" s="4" t="n">
        <v>195</v>
      </c>
      <c r="B198" s="5"/>
      <c r="C198" s="6"/>
      <c r="D198" s="7"/>
      <c r="E198" s="7"/>
      <c r="F198" s="6"/>
      <c r="G198" s="8"/>
      <c r="H198" s="9"/>
      <c r="I198" s="6"/>
      <c r="J198" s="10" t="n">
        <f aca="false">IF(I198="",0,IF(I198="Win",G198*H198,IF(OR(I198="Push",I198="Void"),H198,0)))</f>
        <v>0</v>
      </c>
      <c r="K198" s="10" t="n">
        <f aca="false">IF(I198="",0,J198-H198)</f>
        <v>0</v>
      </c>
      <c r="L198" s="10" t="n">
        <f aca="false">IF(I198="",L197,L197+K198)</f>
        <v>32.55</v>
      </c>
      <c r="M198" s="11" t="str">
        <f aca="false">IF(I198="","",IF(SUMPRODUCT(--(I$4:I198&lt;&gt;"")*H$4:H198)=0,"",L198/SUMPRODUCT(--(I$4:I198&lt;&gt;"")*H$4:H198)))</f>
        <v/>
      </c>
      <c r="N198" s="12"/>
      <c r="O198" s="13"/>
    </row>
    <row r="199" customFormat="false" ht="15" hidden="false" customHeight="false" outlineLevel="0" collapsed="false">
      <c r="A199" s="4" t="n">
        <v>196</v>
      </c>
      <c r="B199" s="5"/>
      <c r="C199" s="6"/>
      <c r="D199" s="7"/>
      <c r="E199" s="7"/>
      <c r="F199" s="6"/>
      <c r="G199" s="8"/>
      <c r="H199" s="9"/>
      <c r="I199" s="6"/>
      <c r="J199" s="10" t="n">
        <f aca="false">IF(I199="",0,IF(I199="Win",G199*H199,IF(OR(I199="Push",I199="Void"),H199,0)))</f>
        <v>0</v>
      </c>
      <c r="K199" s="10" t="n">
        <f aca="false">IF(I199="",0,J199-H199)</f>
        <v>0</v>
      </c>
      <c r="L199" s="10" t="n">
        <f aca="false">IF(I199="",L198,L198+K199)</f>
        <v>32.55</v>
      </c>
      <c r="M199" s="11" t="str">
        <f aca="false">IF(I199="","",IF(SUMPRODUCT(--(I$4:I199&lt;&gt;"")*H$4:H199)=0,"",L199/SUMPRODUCT(--(I$4:I199&lt;&gt;"")*H$4:H199)))</f>
        <v/>
      </c>
      <c r="N199" s="12"/>
      <c r="O199" s="13"/>
    </row>
    <row r="200" customFormat="false" ht="15" hidden="false" customHeight="false" outlineLevel="0" collapsed="false">
      <c r="A200" s="4" t="n">
        <v>197</v>
      </c>
      <c r="B200" s="5"/>
      <c r="C200" s="6"/>
      <c r="D200" s="7"/>
      <c r="E200" s="7"/>
      <c r="F200" s="6"/>
      <c r="G200" s="8"/>
      <c r="H200" s="9"/>
      <c r="I200" s="6"/>
      <c r="J200" s="10" t="n">
        <f aca="false">IF(I200="",0,IF(I200="Win",G200*H200,IF(OR(I200="Push",I200="Void"),H200,0)))</f>
        <v>0</v>
      </c>
      <c r="K200" s="10" t="n">
        <f aca="false">IF(I200="",0,J200-H200)</f>
        <v>0</v>
      </c>
      <c r="L200" s="10" t="n">
        <f aca="false">IF(I200="",L199,L199+K200)</f>
        <v>32.55</v>
      </c>
      <c r="M200" s="11" t="str">
        <f aca="false">IF(I200="","",IF(SUMPRODUCT(--(I$4:I200&lt;&gt;"")*H$4:H200)=0,"",L200/SUMPRODUCT(--(I$4:I200&lt;&gt;"")*H$4:H200)))</f>
        <v/>
      </c>
      <c r="N200" s="12"/>
      <c r="O200" s="13"/>
    </row>
    <row r="201" customFormat="false" ht="15" hidden="false" customHeight="false" outlineLevel="0" collapsed="false">
      <c r="A201" s="4" t="n">
        <v>198</v>
      </c>
      <c r="B201" s="5"/>
      <c r="C201" s="6"/>
      <c r="D201" s="7"/>
      <c r="E201" s="7"/>
      <c r="F201" s="6"/>
      <c r="G201" s="8"/>
      <c r="H201" s="9"/>
      <c r="I201" s="6"/>
      <c r="J201" s="10" t="n">
        <f aca="false">IF(I201="",0,IF(I201="Win",G201*H201,IF(OR(I201="Push",I201="Void"),H201,0)))</f>
        <v>0</v>
      </c>
      <c r="K201" s="10" t="n">
        <f aca="false">IF(I201="",0,J201-H201)</f>
        <v>0</v>
      </c>
      <c r="L201" s="10" t="n">
        <f aca="false">IF(I201="",L200,L200+K201)</f>
        <v>32.55</v>
      </c>
      <c r="M201" s="11" t="str">
        <f aca="false">IF(I201="","",IF(SUMPRODUCT(--(I$4:I201&lt;&gt;"")*H$4:H201)=0,"",L201/SUMPRODUCT(--(I$4:I201&lt;&gt;"")*H$4:H201)))</f>
        <v/>
      </c>
      <c r="N201" s="12"/>
      <c r="O201" s="13"/>
    </row>
    <row r="202" customFormat="false" ht="15" hidden="false" customHeight="false" outlineLevel="0" collapsed="false">
      <c r="A202" s="4" t="n">
        <v>199</v>
      </c>
      <c r="B202" s="5"/>
      <c r="C202" s="6"/>
      <c r="D202" s="7"/>
      <c r="E202" s="7"/>
      <c r="F202" s="6"/>
      <c r="G202" s="8"/>
      <c r="H202" s="9"/>
      <c r="I202" s="6"/>
      <c r="J202" s="10" t="n">
        <f aca="false">IF(I202="",0,IF(I202="Win",G202*H202,IF(OR(I202="Push",I202="Void"),H202,0)))</f>
        <v>0</v>
      </c>
      <c r="K202" s="10" t="n">
        <f aca="false">IF(I202="",0,J202-H202)</f>
        <v>0</v>
      </c>
      <c r="L202" s="10" t="n">
        <f aca="false">IF(I202="",L201,L201+K202)</f>
        <v>32.55</v>
      </c>
      <c r="M202" s="11" t="str">
        <f aca="false">IF(I202="","",IF(SUMPRODUCT(--(I$4:I202&lt;&gt;"")*H$4:H202)=0,"",L202/SUMPRODUCT(--(I$4:I202&lt;&gt;"")*H$4:H202)))</f>
        <v/>
      </c>
      <c r="N202" s="12"/>
      <c r="O202" s="13"/>
    </row>
    <row r="203" customFormat="false" ht="15" hidden="false" customHeight="false" outlineLevel="0" collapsed="false">
      <c r="A203" s="4" t="n">
        <v>200</v>
      </c>
      <c r="B203" s="5"/>
      <c r="C203" s="6"/>
      <c r="D203" s="7"/>
      <c r="E203" s="7"/>
      <c r="F203" s="6"/>
      <c r="G203" s="8"/>
      <c r="H203" s="9"/>
      <c r="I203" s="6"/>
      <c r="J203" s="10" t="n">
        <f aca="false">IF(I203="",0,IF(I203="Win",G203*H203,IF(OR(I203="Push",I203="Void"),H203,0)))</f>
        <v>0</v>
      </c>
      <c r="K203" s="10" t="n">
        <f aca="false">IF(I203="",0,J203-H203)</f>
        <v>0</v>
      </c>
      <c r="L203" s="10" t="n">
        <f aca="false">IF(I203="",L202,L202+K203)</f>
        <v>32.55</v>
      </c>
      <c r="M203" s="11" t="str">
        <f aca="false">IF(I203="","",IF(SUMPRODUCT(--(I$4:I203&lt;&gt;"")*H$4:H203)=0,"",L203/SUMPRODUCT(--(I$4:I203&lt;&gt;"")*H$4:H203)))</f>
        <v/>
      </c>
      <c r="N203" s="12"/>
      <c r="O203" s="13"/>
    </row>
    <row r="204" customFormat="false" ht="15" hidden="false" customHeight="false" outlineLevel="0" collapsed="false">
      <c r="A204" s="4" t="n">
        <v>201</v>
      </c>
      <c r="B204" s="5"/>
      <c r="C204" s="6"/>
      <c r="D204" s="7"/>
      <c r="E204" s="7"/>
      <c r="F204" s="6"/>
      <c r="G204" s="8"/>
      <c r="H204" s="9"/>
      <c r="I204" s="6"/>
      <c r="J204" s="10" t="n">
        <f aca="false">IF(I204="",0,IF(I204="Win",G204*H204,IF(OR(I204="Push",I204="Void"),H204,0)))</f>
        <v>0</v>
      </c>
      <c r="K204" s="10" t="n">
        <f aca="false">IF(I204="",0,J204-H204)</f>
        <v>0</v>
      </c>
      <c r="L204" s="10" t="n">
        <f aca="false">IF(I204="",L203,L203+K204)</f>
        <v>32.55</v>
      </c>
      <c r="M204" s="11" t="str">
        <f aca="false">IF(I204="","",IF(SUMPRODUCT(--(I$4:I204&lt;&gt;"")*H$4:H204)=0,"",L204/SUMPRODUCT(--(I$4:I204&lt;&gt;"")*H$4:H204)))</f>
        <v/>
      </c>
      <c r="N204" s="12"/>
      <c r="O204" s="13"/>
    </row>
    <row r="205" customFormat="false" ht="15" hidden="false" customHeight="false" outlineLevel="0" collapsed="false">
      <c r="A205" s="4" t="n">
        <v>202</v>
      </c>
      <c r="B205" s="5"/>
      <c r="C205" s="6"/>
      <c r="D205" s="7"/>
      <c r="E205" s="7"/>
      <c r="F205" s="6"/>
      <c r="G205" s="8"/>
      <c r="H205" s="9"/>
      <c r="I205" s="6"/>
      <c r="J205" s="10" t="n">
        <f aca="false">IF(I205="",0,IF(I205="Win",G205*H205,IF(OR(I205="Push",I205="Void"),H205,0)))</f>
        <v>0</v>
      </c>
      <c r="K205" s="10" t="n">
        <f aca="false">IF(I205="",0,J205-H205)</f>
        <v>0</v>
      </c>
      <c r="L205" s="10" t="n">
        <f aca="false">IF(I205="",L204,L204+K205)</f>
        <v>32.55</v>
      </c>
      <c r="M205" s="11" t="str">
        <f aca="false">IF(I205="","",IF(SUMPRODUCT(--(I$4:I205&lt;&gt;"")*H$4:H205)=0,"",L205/SUMPRODUCT(--(I$4:I205&lt;&gt;"")*H$4:H205)))</f>
        <v/>
      </c>
      <c r="N205" s="12"/>
      <c r="O205" s="13"/>
    </row>
    <row r="206" customFormat="false" ht="15" hidden="false" customHeight="false" outlineLevel="0" collapsed="false">
      <c r="A206" s="4" t="n">
        <v>203</v>
      </c>
      <c r="B206" s="5"/>
      <c r="C206" s="6"/>
      <c r="D206" s="7"/>
      <c r="E206" s="7"/>
      <c r="F206" s="6"/>
      <c r="G206" s="8"/>
      <c r="H206" s="9"/>
      <c r="I206" s="6"/>
      <c r="J206" s="10" t="n">
        <f aca="false">IF(I206="",0,IF(I206="Win",G206*H206,IF(OR(I206="Push",I206="Void"),H206,0)))</f>
        <v>0</v>
      </c>
      <c r="K206" s="10" t="n">
        <f aca="false">IF(I206="",0,J206-H206)</f>
        <v>0</v>
      </c>
      <c r="L206" s="10" t="n">
        <f aca="false">IF(I206="",L205,L205+K206)</f>
        <v>32.55</v>
      </c>
      <c r="M206" s="11" t="str">
        <f aca="false">IF(I206="","",IF(SUMPRODUCT(--(I$4:I206&lt;&gt;"")*H$4:H206)=0,"",L206/SUMPRODUCT(--(I$4:I206&lt;&gt;"")*H$4:H206)))</f>
        <v/>
      </c>
      <c r="N206" s="12"/>
      <c r="O206" s="13"/>
    </row>
    <row r="207" customFormat="false" ht="15" hidden="false" customHeight="false" outlineLevel="0" collapsed="false">
      <c r="A207" s="4" t="n">
        <v>204</v>
      </c>
      <c r="B207" s="5"/>
      <c r="C207" s="6"/>
      <c r="D207" s="7"/>
      <c r="E207" s="7"/>
      <c r="F207" s="6"/>
      <c r="G207" s="8"/>
      <c r="H207" s="9"/>
      <c r="I207" s="6"/>
      <c r="J207" s="10" t="n">
        <f aca="false">IF(I207="",0,IF(I207="Win",G207*H207,IF(OR(I207="Push",I207="Void"),H207,0)))</f>
        <v>0</v>
      </c>
      <c r="K207" s="10" t="n">
        <f aca="false">IF(I207="",0,J207-H207)</f>
        <v>0</v>
      </c>
      <c r="L207" s="10" t="n">
        <f aca="false">IF(I207="",L206,L206+K207)</f>
        <v>32.55</v>
      </c>
      <c r="M207" s="11" t="str">
        <f aca="false">IF(I207="","",IF(SUMPRODUCT(--(I$4:I207&lt;&gt;"")*H$4:H207)=0,"",L207/SUMPRODUCT(--(I$4:I207&lt;&gt;"")*H$4:H207)))</f>
        <v/>
      </c>
      <c r="N207" s="12"/>
      <c r="O207" s="13"/>
    </row>
    <row r="208" customFormat="false" ht="15" hidden="false" customHeight="false" outlineLevel="0" collapsed="false">
      <c r="A208" s="4" t="n">
        <v>205</v>
      </c>
      <c r="B208" s="5"/>
      <c r="C208" s="6"/>
      <c r="D208" s="7"/>
      <c r="E208" s="7"/>
      <c r="F208" s="6"/>
      <c r="G208" s="8"/>
      <c r="H208" s="9"/>
      <c r="I208" s="6"/>
      <c r="J208" s="10" t="n">
        <f aca="false">IF(I208="",0,IF(I208="Win",G208*H208,IF(OR(I208="Push",I208="Void"),H208,0)))</f>
        <v>0</v>
      </c>
      <c r="K208" s="10" t="n">
        <f aca="false">IF(I208="",0,J208-H208)</f>
        <v>0</v>
      </c>
      <c r="L208" s="10" t="n">
        <f aca="false">IF(I208="",L207,L207+K208)</f>
        <v>32.55</v>
      </c>
      <c r="M208" s="11" t="str">
        <f aca="false">IF(I208="","",IF(SUMPRODUCT(--(I$4:I208&lt;&gt;"")*H$4:H208)=0,"",L208/SUMPRODUCT(--(I$4:I208&lt;&gt;"")*H$4:H208)))</f>
        <v/>
      </c>
      <c r="N208" s="12"/>
      <c r="O208" s="13"/>
    </row>
    <row r="209" customFormat="false" ht="15" hidden="false" customHeight="false" outlineLevel="0" collapsed="false">
      <c r="A209" s="4" t="n">
        <v>206</v>
      </c>
      <c r="B209" s="5"/>
      <c r="C209" s="6"/>
      <c r="D209" s="7"/>
      <c r="E209" s="7"/>
      <c r="F209" s="6"/>
      <c r="G209" s="8"/>
      <c r="H209" s="9"/>
      <c r="I209" s="6"/>
      <c r="J209" s="10" t="n">
        <f aca="false">IF(I209="",0,IF(I209="Win",G209*H209,IF(OR(I209="Push",I209="Void"),H209,0)))</f>
        <v>0</v>
      </c>
      <c r="K209" s="10" t="n">
        <f aca="false">IF(I209="",0,J209-H209)</f>
        <v>0</v>
      </c>
      <c r="L209" s="10" t="n">
        <f aca="false">IF(I209="",L208,L208+K209)</f>
        <v>32.55</v>
      </c>
      <c r="M209" s="11" t="str">
        <f aca="false">IF(I209="","",IF(SUMPRODUCT(--(I$4:I209&lt;&gt;"")*H$4:H209)=0,"",L209/SUMPRODUCT(--(I$4:I209&lt;&gt;"")*H$4:H209)))</f>
        <v/>
      </c>
      <c r="N209" s="12"/>
      <c r="O209" s="13"/>
    </row>
    <row r="210" customFormat="false" ht="15" hidden="false" customHeight="false" outlineLevel="0" collapsed="false">
      <c r="A210" s="4" t="n">
        <v>207</v>
      </c>
      <c r="B210" s="5"/>
      <c r="C210" s="6"/>
      <c r="D210" s="7"/>
      <c r="E210" s="7"/>
      <c r="F210" s="6"/>
      <c r="G210" s="8"/>
      <c r="H210" s="9"/>
      <c r="I210" s="6"/>
      <c r="J210" s="10" t="n">
        <f aca="false">IF(I210="",0,IF(I210="Win",G210*H210,IF(OR(I210="Push",I210="Void"),H210,0)))</f>
        <v>0</v>
      </c>
      <c r="K210" s="10" t="n">
        <f aca="false">IF(I210="",0,J210-H210)</f>
        <v>0</v>
      </c>
      <c r="L210" s="10" t="n">
        <f aca="false">IF(I210="",L209,L209+K210)</f>
        <v>32.55</v>
      </c>
      <c r="M210" s="11" t="str">
        <f aca="false">IF(I210="","",IF(SUMPRODUCT(--(I$4:I210&lt;&gt;"")*H$4:H210)=0,"",L210/SUMPRODUCT(--(I$4:I210&lt;&gt;"")*H$4:H210)))</f>
        <v/>
      </c>
      <c r="N210" s="12"/>
      <c r="O210" s="13"/>
    </row>
    <row r="211" customFormat="false" ht="15" hidden="false" customHeight="false" outlineLevel="0" collapsed="false">
      <c r="A211" s="4" t="n">
        <v>208</v>
      </c>
      <c r="B211" s="5"/>
      <c r="C211" s="6"/>
      <c r="D211" s="7"/>
      <c r="E211" s="7"/>
      <c r="F211" s="6"/>
      <c r="G211" s="8"/>
      <c r="H211" s="9"/>
      <c r="I211" s="6"/>
      <c r="J211" s="10" t="n">
        <f aca="false">IF(I211="",0,IF(I211="Win",G211*H211,IF(OR(I211="Push",I211="Void"),H211,0)))</f>
        <v>0</v>
      </c>
      <c r="K211" s="10" t="n">
        <f aca="false">IF(I211="",0,J211-H211)</f>
        <v>0</v>
      </c>
      <c r="L211" s="10" t="n">
        <f aca="false">IF(I211="",L210,L210+K211)</f>
        <v>32.55</v>
      </c>
      <c r="M211" s="11" t="str">
        <f aca="false">IF(I211="","",IF(SUMPRODUCT(--(I$4:I211&lt;&gt;"")*H$4:H211)=0,"",L211/SUMPRODUCT(--(I$4:I211&lt;&gt;"")*H$4:H211)))</f>
        <v/>
      </c>
      <c r="N211" s="12"/>
      <c r="O211" s="13"/>
    </row>
    <row r="212" customFormat="false" ht="15" hidden="false" customHeight="false" outlineLevel="0" collapsed="false">
      <c r="A212" s="4" t="n">
        <v>209</v>
      </c>
      <c r="B212" s="5"/>
      <c r="C212" s="6"/>
      <c r="D212" s="7"/>
      <c r="E212" s="7"/>
      <c r="F212" s="6"/>
      <c r="G212" s="8"/>
      <c r="H212" s="9"/>
      <c r="I212" s="6"/>
      <c r="J212" s="10" t="n">
        <f aca="false">IF(I212="",0,IF(I212="Win",G212*H212,IF(OR(I212="Push",I212="Void"),H212,0)))</f>
        <v>0</v>
      </c>
      <c r="K212" s="10" t="n">
        <f aca="false">IF(I212="",0,J212-H212)</f>
        <v>0</v>
      </c>
      <c r="L212" s="10" t="n">
        <f aca="false">IF(I212="",L211,L211+K212)</f>
        <v>32.55</v>
      </c>
      <c r="M212" s="11" t="str">
        <f aca="false">IF(I212="","",IF(SUMPRODUCT(--(I$4:I212&lt;&gt;"")*H$4:H212)=0,"",L212/SUMPRODUCT(--(I$4:I212&lt;&gt;"")*H$4:H212)))</f>
        <v/>
      </c>
      <c r="N212" s="12"/>
      <c r="O212" s="13"/>
    </row>
    <row r="213" customFormat="false" ht="15" hidden="false" customHeight="false" outlineLevel="0" collapsed="false">
      <c r="A213" s="4" t="n">
        <v>210</v>
      </c>
      <c r="B213" s="5"/>
      <c r="C213" s="6"/>
      <c r="D213" s="7"/>
      <c r="E213" s="7"/>
      <c r="F213" s="6"/>
      <c r="G213" s="8"/>
      <c r="H213" s="9"/>
      <c r="I213" s="6"/>
      <c r="J213" s="10" t="n">
        <f aca="false">IF(I213="",0,IF(I213="Win",G213*H213,IF(OR(I213="Push",I213="Void"),H213,0)))</f>
        <v>0</v>
      </c>
      <c r="K213" s="10" t="n">
        <f aca="false">IF(I213="",0,J213-H213)</f>
        <v>0</v>
      </c>
      <c r="L213" s="10" t="n">
        <f aca="false">IF(I213="",L212,L212+K213)</f>
        <v>32.55</v>
      </c>
      <c r="M213" s="11" t="str">
        <f aca="false">IF(I213="","",IF(SUMPRODUCT(--(I$4:I213&lt;&gt;"")*H$4:H213)=0,"",L213/SUMPRODUCT(--(I$4:I213&lt;&gt;"")*H$4:H213)))</f>
        <v/>
      </c>
      <c r="N213" s="12"/>
      <c r="O213" s="13"/>
    </row>
    <row r="214" customFormat="false" ht="15" hidden="false" customHeight="false" outlineLevel="0" collapsed="false">
      <c r="A214" s="4" t="n">
        <v>211</v>
      </c>
      <c r="B214" s="5"/>
      <c r="C214" s="6"/>
      <c r="D214" s="7"/>
      <c r="E214" s="7"/>
      <c r="F214" s="6"/>
      <c r="G214" s="8"/>
      <c r="H214" s="9"/>
      <c r="I214" s="6"/>
      <c r="J214" s="10" t="n">
        <f aca="false">IF(I214="",0,IF(I214="Win",G214*H214,IF(OR(I214="Push",I214="Void"),H214,0)))</f>
        <v>0</v>
      </c>
      <c r="K214" s="10" t="n">
        <f aca="false">IF(I214="",0,J214-H214)</f>
        <v>0</v>
      </c>
      <c r="L214" s="10" t="n">
        <f aca="false">IF(I214="",L213,L213+K214)</f>
        <v>32.55</v>
      </c>
      <c r="M214" s="11" t="str">
        <f aca="false">IF(I214="","",IF(SUMPRODUCT(--(I$4:I214&lt;&gt;"")*H$4:H214)=0,"",L214/SUMPRODUCT(--(I$4:I214&lt;&gt;"")*H$4:H214)))</f>
        <v/>
      </c>
      <c r="N214" s="12"/>
      <c r="O214" s="13"/>
    </row>
    <row r="215" customFormat="false" ht="15" hidden="false" customHeight="false" outlineLevel="0" collapsed="false">
      <c r="A215" s="4" t="n">
        <v>212</v>
      </c>
      <c r="B215" s="5"/>
      <c r="C215" s="6"/>
      <c r="D215" s="7"/>
      <c r="E215" s="7"/>
      <c r="F215" s="6"/>
      <c r="G215" s="8"/>
      <c r="H215" s="9"/>
      <c r="I215" s="6"/>
      <c r="J215" s="10" t="n">
        <f aca="false">IF(I215="",0,IF(I215="Win",G215*H215,IF(OR(I215="Push",I215="Void"),H215,0)))</f>
        <v>0</v>
      </c>
      <c r="K215" s="10" t="n">
        <f aca="false">IF(I215="",0,J215-H215)</f>
        <v>0</v>
      </c>
      <c r="L215" s="10" t="n">
        <f aca="false">IF(I215="",L214,L214+K215)</f>
        <v>32.55</v>
      </c>
      <c r="M215" s="11" t="str">
        <f aca="false">IF(I215="","",IF(SUMPRODUCT(--(I$4:I215&lt;&gt;"")*H$4:H215)=0,"",L215/SUMPRODUCT(--(I$4:I215&lt;&gt;"")*H$4:H215)))</f>
        <v/>
      </c>
      <c r="N215" s="12"/>
      <c r="O215" s="13"/>
    </row>
    <row r="216" customFormat="false" ht="15" hidden="false" customHeight="false" outlineLevel="0" collapsed="false">
      <c r="A216" s="4" t="n">
        <v>213</v>
      </c>
      <c r="B216" s="5"/>
      <c r="C216" s="6"/>
      <c r="D216" s="7"/>
      <c r="E216" s="7"/>
      <c r="F216" s="6"/>
      <c r="G216" s="8"/>
      <c r="H216" s="9"/>
      <c r="I216" s="6"/>
      <c r="J216" s="10" t="n">
        <f aca="false">IF(I216="",0,IF(I216="Win",G216*H216,IF(OR(I216="Push",I216="Void"),H216,0)))</f>
        <v>0</v>
      </c>
      <c r="K216" s="10" t="n">
        <f aca="false">IF(I216="",0,J216-H216)</f>
        <v>0</v>
      </c>
      <c r="L216" s="10" t="n">
        <f aca="false">IF(I216="",L215,L215+K216)</f>
        <v>32.55</v>
      </c>
      <c r="M216" s="11" t="str">
        <f aca="false">IF(I216="","",IF(SUMPRODUCT(--(I$4:I216&lt;&gt;"")*H$4:H216)=0,"",L216/SUMPRODUCT(--(I$4:I216&lt;&gt;"")*H$4:H216)))</f>
        <v/>
      </c>
      <c r="N216" s="12"/>
      <c r="O216" s="13"/>
    </row>
    <row r="217" customFormat="false" ht="15" hidden="false" customHeight="false" outlineLevel="0" collapsed="false">
      <c r="A217" s="4" t="n">
        <v>214</v>
      </c>
      <c r="B217" s="5"/>
      <c r="C217" s="6"/>
      <c r="D217" s="7"/>
      <c r="E217" s="7"/>
      <c r="F217" s="6"/>
      <c r="G217" s="8"/>
      <c r="H217" s="9"/>
      <c r="I217" s="6"/>
      <c r="J217" s="10" t="n">
        <f aca="false">IF(I217="",0,IF(I217="Win",G217*H217,IF(OR(I217="Push",I217="Void"),H217,0)))</f>
        <v>0</v>
      </c>
      <c r="K217" s="10" t="n">
        <f aca="false">IF(I217="",0,J217-H217)</f>
        <v>0</v>
      </c>
      <c r="L217" s="10" t="n">
        <f aca="false">IF(I217="",L216,L216+K217)</f>
        <v>32.55</v>
      </c>
      <c r="M217" s="11" t="str">
        <f aca="false">IF(I217="","",IF(SUMPRODUCT(--(I$4:I217&lt;&gt;"")*H$4:H217)=0,"",L217/SUMPRODUCT(--(I$4:I217&lt;&gt;"")*H$4:H217)))</f>
        <v/>
      </c>
      <c r="N217" s="12"/>
      <c r="O217" s="13"/>
    </row>
    <row r="218" customFormat="false" ht="15" hidden="false" customHeight="false" outlineLevel="0" collapsed="false">
      <c r="A218" s="4" t="n">
        <v>215</v>
      </c>
      <c r="B218" s="5"/>
      <c r="C218" s="6"/>
      <c r="D218" s="7"/>
      <c r="E218" s="7"/>
      <c r="F218" s="6"/>
      <c r="G218" s="8"/>
      <c r="H218" s="9"/>
      <c r="I218" s="6"/>
      <c r="J218" s="10" t="n">
        <f aca="false">IF(I218="",0,IF(I218="Win",G218*H218,IF(OR(I218="Push",I218="Void"),H218,0)))</f>
        <v>0</v>
      </c>
      <c r="K218" s="10" t="n">
        <f aca="false">IF(I218="",0,J218-H218)</f>
        <v>0</v>
      </c>
      <c r="L218" s="10" t="n">
        <f aca="false">IF(I218="",L217,L217+K218)</f>
        <v>32.55</v>
      </c>
      <c r="M218" s="11" t="str">
        <f aca="false">IF(I218="","",IF(SUMPRODUCT(--(I$4:I218&lt;&gt;"")*H$4:H218)=0,"",L218/SUMPRODUCT(--(I$4:I218&lt;&gt;"")*H$4:H218)))</f>
        <v/>
      </c>
      <c r="N218" s="12"/>
      <c r="O218" s="13"/>
    </row>
    <row r="219" customFormat="false" ht="15" hidden="false" customHeight="false" outlineLevel="0" collapsed="false">
      <c r="A219" s="4" t="n">
        <v>216</v>
      </c>
      <c r="B219" s="5"/>
      <c r="C219" s="6"/>
      <c r="D219" s="7"/>
      <c r="E219" s="7"/>
      <c r="F219" s="6"/>
      <c r="G219" s="8"/>
      <c r="H219" s="9"/>
      <c r="I219" s="6"/>
      <c r="J219" s="10" t="n">
        <f aca="false">IF(I219="",0,IF(I219="Win",G219*H219,IF(OR(I219="Push",I219="Void"),H219,0)))</f>
        <v>0</v>
      </c>
      <c r="K219" s="10" t="n">
        <f aca="false">IF(I219="",0,J219-H219)</f>
        <v>0</v>
      </c>
      <c r="L219" s="10" t="n">
        <f aca="false">IF(I219="",L218,L218+K219)</f>
        <v>32.55</v>
      </c>
      <c r="M219" s="11" t="str">
        <f aca="false">IF(I219="","",IF(SUMPRODUCT(--(I$4:I219&lt;&gt;"")*H$4:H219)=0,"",L219/SUMPRODUCT(--(I$4:I219&lt;&gt;"")*H$4:H219)))</f>
        <v/>
      </c>
      <c r="N219" s="12"/>
      <c r="O219" s="13"/>
    </row>
    <row r="220" customFormat="false" ht="15" hidden="false" customHeight="false" outlineLevel="0" collapsed="false">
      <c r="A220" s="4" t="n">
        <v>217</v>
      </c>
      <c r="B220" s="5"/>
      <c r="C220" s="6"/>
      <c r="D220" s="7"/>
      <c r="E220" s="7"/>
      <c r="F220" s="6"/>
      <c r="G220" s="8"/>
      <c r="H220" s="9"/>
      <c r="I220" s="6"/>
      <c r="J220" s="10" t="n">
        <f aca="false">IF(I220="",0,IF(I220="Win",G220*H220,IF(OR(I220="Push",I220="Void"),H220,0)))</f>
        <v>0</v>
      </c>
      <c r="K220" s="10" t="n">
        <f aca="false">IF(I220="",0,J220-H220)</f>
        <v>0</v>
      </c>
      <c r="L220" s="10" t="n">
        <f aca="false">IF(I220="",L219,L219+K220)</f>
        <v>32.55</v>
      </c>
      <c r="M220" s="11" t="str">
        <f aca="false">IF(I220="","",IF(SUMPRODUCT(--(I$4:I220&lt;&gt;"")*H$4:H220)=0,"",L220/SUMPRODUCT(--(I$4:I220&lt;&gt;"")*H$4:H220)))</f>
        <v/>
      </c>
      <c r="N220" s="12"/>
      <c r="O220" s="13"/>
    </row>
    <row r="221" customFormat="false" ht="15" hidden="false" customHeight="false" outlineLevel="0" collapsed="false">
      <c r="A221" s="4" t="n">
        <v>218</v>
      </c>
      <c r="B221" s="5"/>
      <c r="C221" s="6"/>
      <c r="D221" s="7"/>
      <c r="E221" s="7"/>
      <c r="F221" s="6"/>
      <c r="G221" s="8"/>
      <c r="H221" s="9"/>
      <c r="I221" s="6"/>
      <c r="J221" s="10" t="n">
        <f aca="false">IF(I221="",0,IF(I221="Win",G221*H221,IF(OR(I221="Push",I221="Void"),H221,0)))</f>
        <v>0</v>
      </c>
      <c r="K221" s="10" t="n">
        <f aca="false">IF(I221="",0,J221-H221)</f>
        <v>0</v>
      </c>
      <c r="L221" s="10" t="n">
        <f aca="false">IF(I221="",L220,L220+K221)</f>
        <v>32.55</v>
      </c>
      <c r="M221" s="11" t="str">
        <f aca="false">IF(I221="","",IF(SUMPRODUCT(--(I$4:I221&lt;&gt;"")*H$4:H221)=0,"",L221/SUMPRODUCT(--(I$4:I221&lt;&gt;"")*H$4:H221)))</f>
        <v/>
      </c>
      <c r="N221" s="12"/>
      <c r="O221" s="13"/>
    </row>
    <row r="222" customFormat="false" ht="15" hidden="false" customHeight="false" outlineLevel="0" collapsed="false">
      <c r="A222" s="4" t="n">
        <v>219</v>
      </c>
      <c r="B222" s="5"/>
      <c r="C222" s="6"/>
      <c r="D222" s="7"/>
      <c r="E222" s="7"/>
      <c r="F222" s="6"/>
      <c r="G222" s="8"/>
      <c r="H222" s="9"/>
      <c r="I222" s="6"/>
      <c r="J222" s="10" t="n">
        <f aca="false">IF(I222="",0,IF(I222="Win",G222*H222,IF(OR(I222="Push",I222="Void"),H222,0)))</f>
        <v>0</v>
      </c>
      <c r="K222" s="10" t="n">
        <f aca="false">IF(I222="",0,J222-H222)</f>
        <v>0</v>
      </c>
      <c r="L222" s="10" t="n">
        <f aca="false">IF(I222="",L221,L221+K222)</f>
        <v>32.55</v>
      </c>
      <c r="M222" s="11" t="str">
        <f aca="false">IF(I222="","",IF(SUMPRODUCT(--(I$4:I222&lt;&gt;"")*H$4:H222)=0,"",L222/SUMPRODUCT(--(I$4:I222&lt;&gt;"")*H$4:H222)))</f>
        <v/>
      </c>
      <c r="N222" s="12"/>
      <c r="O222" s="13"/>
    </row>
    <row r="223" customFormat="false" ht="15" hidden="false" customHeight="false" outlineLevel="0" collapsed="false">
      <c r="A223" s="4" t="n">
        <v>220</v>
      </c>
      <c r="B223" s="5"/>
      <c r="C223" s="6"/>
      <c r="D223" s="7"/>
      <c r="E223" s="7"/>
      <c r="F223" s="6"/>
      <c r="G223" s="8"/>
      <c r="H223" s="9"/>
      <c r="I223" s="6"/>
      <c r="J223" s="10" t="n">
        <f aca="false">IF(I223="",0,IF(I223="Win",G223*H223,IF(OR(I223="Push",I223="Void"),H223,0)))</f>
        <v>0</v>
      </c>
      <c r="K223" s="10" t="n">
        <f aca="false">IF(I223="",0,J223-H223)</f>
        <v>0</v>
      </c>
      <c r="L223" s="10" t="n">
        <f aca="false">IF(I223="",L222,L222+K223)</f>
        <v>32.55</v>
      </c>
      <c r="M223" s="11" t="str">
        <f aca="false">IF(I223="","",IF(SUMPRODUCT(--(I$4:I223&lt;&gt;"")*H$4:H223)=0,"",L223/SUMPRODUCT(--(I$4:I223&lt;&gt;"")*H$4:H223)))</f>
        <v/>
      </c>
      <c r="N223" s="12"/>
      <c r="O223" s="13"/>
    </row>
    <row r="224" customFormat="false" ht="15" hidden="false" customHeight="false" outlineLevel="0" collapsed="false">
      <c r="A224" s="4" t="n">
        <v>221</v>
      </c>
      <c r="B224" s="5"/>
      <c r="C224" s="6"/>
      <c r="D224" s="7"/>
      <c r="E224" s="7"/>
      <c r="F224" s="6"/>
      <c r="G224" s="8"/>
      <c r="H224" s="9"/>
      <c r="I224" s="6"/>
      <c r="J224" s="10" t="n">
        <f aca="false">IF(I224="",0,IF(I224="Win",G224*H224,IF(OR(I224="Push",I224="Void"),H224,0)))</f>
        <v>0</v>
      </c>
      <c r="K224" s="10" t="n">
        <f aca="false">IF(I224="",0,J224-H224)</f>
        <v>0</v>
      </c>
      <c r="L224" s="10" t="n">
        <f aca="false">IF(I224="",L223,L223+K224)</f>
        <v>32.55</v>
      </c>
      <c r="M224" s="11" t="str">
        <f aca="false">IF(I224="","",IF(SUMPRODUCT(--(I$4:I224&lt;&gt;"")*H$4:H224)=0,"",L224/SUMPRODUCT(--(I$4:I224&lt;&gt;"")*H$4:H224)))</f>
        <v/>
      </c>
      <c r="N224" s="12"/>
      <c r="O224" s="13"/>
    </row>
    <row r="225" customFormat="false" ht="15" hidden="false" customHeight="false" outlineLevel="0" collapsed="false">
      <c r="A225" s="4" t="n">
        <v>222</v>
      </c>
      <c r="B225" s="5"/>
      <c r="C225" s="6"/>
      <c r="D225" s="7"/>
      <c r="E225" s="7"/>
      <c r="F225" s="6"/>
      <c r="G225" s="8"/>
      <c r="H225" s="9"/>
      <c r="I225" s="6"/>
      <c r="J225" s="10" t="n">
        <f aca="false">IF(I225="",0,IF(I225="Win",G225*H225,IF(OR(I225="Push",I225="Void"),H225,0)))</f>
        <v>0</v>
      </c>
      <c r="K225" s="10" t="n">
        <f aca="false">IF(I225="",0,J225-H225)</f>
        <v>0</v>
      </c>
      <c r="L225" s="10" t="n">
        <f aca="false">IF(I225="",L224,L224+K225)</f>
        <v>32.55</v>
      </c>
      <c r="M225" s="11" t="str">
        <f aca="false">IF(I225="","",IF(SUMPRODUCT(--(I$4:I225&lt;&gt;"")*H$4:H225)=0,"",L225/SUMPRODUCT(--(I$4:I225&lt;&gt;"")*H$4:H225)))</f>
        <v/>
      </c>
      <c r="N225" s="12"/>
      <c r="O225" s="13"/>
    </row>
    <row r="226" customFormat="false" ht="15" hidden="false" customHeight="false" outlineLevel="0" collapsed="false">
      <c r="A226" s="4" t="n">
        <v>223</v>
      </c>
      <c r="B226" s="5"/>
      <c r="C226" s="6"/>
      <c r="D226" s="7"/>
      <c r="E226" s="7"/>
      <c r="F226" s="6"/>
      <c r="G226" s="8"/>
      <c r="H226" s="9"/>
      <c r="I226" s="6"/>
      <c r="J226" s="10" t="n">
        <f aca="false">IF(I226="",0,IF(I226="Win",G226*H226,IF(OR(I226="Push",I226="Void"),H226,0)))</f>
        <v>0</v>
      </c>
      <c r="K226" s="10" t="n">
        <f aca="false">IF(I226="",0,J226-H226)</f>
        <v>0</v>
      </c>
      <c r="L226" s="10" t="n">
        <f aca="false">IF(I226="",L225,L225+K226)</f>
        <v>32.55</v>
      </c>
      <c r="M226" s="11" t="str">
        <f aca="false">IF(I226="","",IF(SUMPRODUCT(--(I$4:I226&lt;&gt;"")*H$4:H226)=0,"",L226/SUMPRODUCT(--(I$4:I226&lt;&gt;"")*H$4:H226)))</f>
        <v/>
      </c>
      <c r="N226" s="12"/>
      <c r="O226" s="13"/>
    </row>
    <row r="227" customFormat="false" ht="15" hidden="false" customHeight="false" outlineLevel="0" collapsed="false">
      <c r="A227" s="4" t="n">
        <v>224</v>
      </c>
      <c r="B227" s="5"/>
      <c r="C227" s="6"/>
      <c r="D227" s="7"/>
      <c r="E227" s="7"/>
      <c r="F227" s="6"/>
      <c r="G227" s="8"/>
      <c r="H227" s="9"/>
      <c r="I227" s="6"/>
      <c r="J227" s="10" t="n">
        <f aca="false">IF(I227="",0,IF(I227="Win",G227*H227,IF(OR(I227="Push",I227="Void"),H227,0)))</f>
        <v>0</v>
      </c>
      <c r="K227" s="10" t="n">
        <f aca="false">IF(I227="",0,J227-H227)</f>
        <v>0</v>
      </c>
      <c r="L227" s="10" t="n">
        <f aca="false">IF(I227="",L226,L226+K227)</f>
        <v>32.55</v>
      </c>
      <c r="M227" s="11" t="str">
        <f aca="false">IF(I227="","",IF(SUMPRODUCT(--(I$4:I227&lt;&gt;"")*H$4:H227)=0,"",L227/SUMPRODUCT(--(I$4:I227&lt;&gt;"")*H$4:H227)))</f>
        <v/>
      </c>
      <c r="N227" s="12"/>
      <c r="O227" s="13"/>
    </row>
    <row r="228" customFormat="false" ht="15" hidden="false" customHeight="false" outlineLevel="0" collapsed="false">
      <c r="A228" s="4" t="n">
        <v>225</v>
      </c>
      <c r="B228" s="5"/>
      <c r="C228" s="6"/>
      <c r="D228" s="7"/>
      <c r="E228" s="7"/>
      <c r="F228" s="6"/>
      <c r="G228" s="8"/>
      <c r="H228" s="9"/>
      <c r="I228" s="6"/>
      <c r="J228" s="10" t="n">
        <f aca="false">IF(I228="",0,IF(I228="Win",G228*H228,IF(OR(I228="Push",I228="Void"),H228,0)))</f>
        <v>0</v>
      </c>
      <c r="K228" s="10" t="n">
        <f aca="false">IF(I228="",0,J228-H228)</f>
        <v>0</v>
      </c>
      <c r="L228" s="10" t="n">
        <f aca="false">IF(I228="",L227,L227+K228)</f>
        <v>32.55</v>
      </c>
      <c r="M228" s="11" t="str">
        <f aca="false">IF(I228="","",IF(SUMPRODUCT(--(I$4:I228&lt;&gt;"")*H$4:H228)=0,"",L228/SUMPRODUCT(--(I$4:I228&lt;&gt;"")*H$4:H228)))</f>
        <v/>
      </c>
      <c r="N228" s="12"/>
      <c r="O228" s="13"/>
    </row>
    <row r="229" customFormat="false" ht="15" hidden="false" customHeight="false" outlineLevel="0" collapsed="false">
      <c r="A229" s="4" t="n">
        <v>226</v>
      </c>
      <c r="B229" s="5"/>
      <c r="C229" s="6"/>
      <c r="D229" s="7"/>
      <c r="E229" s="7"/>
      <c r="F229" s="6"/>
      <c r="G229" s="8"/>
      <c r="H229" s="9"/>
      <c r="I229" s="6"/>
      <c r="J229" s="10" t="n">
        <f aca="false">IF(I229="",0,IF(I229="Win",G229*H229,IF(OR(I229="Push",I229="Void"),H229,0)))</f>
        <v>0</v>
      </c>
      <c r="K229" s="10" t="n">
        <f aca="false">IF(I229="",0,J229-H229)</f>
        <v>0</v>
      </c>
      <c r="L229" s="10" t="n">
        <f aca="false">IF(I229="",L228,L228+K229)</f>
        <v>32.55</v>
      </c>
      <c r="M229" s="11" t="str">
        <f aca="false">IF(I229="","",IF(SUMPRODUCT(--(I$4:I229&lt;&gt;"")*H$4:H229)=0,"",L229/SUMPRODUCT(--(I$4:I229&lt;&gt;"")*H$4:H229)))</f>
        <v/>
      </c>
      <c r="N229" s="12"/>
      <c r="O229" s="13"/>
    </row>
    <row r="230" customFormat="false" ht="15" hidden="false" customHeight="false" outlineLevel="0" collapsed="false">
      <c r="A230" s="4" t="n">
        <v>227</v>
      </c>
      <c r="B230" s="5"/>
      <c r="C230" s="6"/>
      <c r="D230" s="7"/>
      <c r="E230" s="7"/>
      <c r="F230" s="6"/>
      <c r="G230" s="8"/>
      <c r="H230" s="9"/>
      <c r="I230" s="6"/>
      <c r="J230" s="10" t="n">
        <f aca="false">IF(I230="",0,IF(I230="Win",G230*H230,IF(OR(I230="Push",I230="Void"),H230,0)))</f>
        <v>0</v>
      </c>
      <c r="K230" s="10" t="n">
        <f aca="false">IF(I230="",0,J230-H230)</f>
        <v>0</v>
      </c>
      <c r="L230" s="10" t="n">
        <f aca="false">IF(I230="",L229,L229+K230)</f>
        <v>32.55</v>
      </c>
      <c r="M230" s="11" t="str">
        <f aca="false">IF(I230="","",IF(SUMPRODUCT(--(I$4:I230&lt;&gt;"")*H$4:H230)=0,"",L230/SUMPRODUCT(--(I$4:I230&lt;&gt;"")*H$4:H230)))</f>
        <v/>
      </c>
      <c r="N230" s="12"/>
      <c r="O230" s="13"/>
    </row>
    <row r="231" customFormat="false" ht="15" hidden="false" customHeight="false" outlineLevel="0" collapsed="false">
      <c r="A231" s="4" t="n">
        <v>228</v>
      </c>
      <c r="B231" s="5"/>
      <c r="C231" s="6"/>
      <c r="D231" s="7"/>
      <c r="E231" s="7"/>
      <c r="F231" s="6"/>
      <c r="G231" s="8"/>
      <c r="H231" s="9"/>
      <c r="I231" s="6"/>
      <c r="J231" s="10" t="n">
        <f aca="false">IF(I231="",0,IF(I231="Win",G231*H231,IF(OR(I231="Push",I231="Void"),H231,0)))</f>
        <v>0</v>
      </c>
      <c r="K231" s="10" t="n">
        <f aca="false">IF(I231="",0,J231-H231)</f>
        <v>0</v>
      </c>
      <c r="L231" s="10" t="n">
        <f aca="false">IF(I231="",L230,L230+K231)</f>
        <v>32.55</v>
      </c>
      <c r="M231" s="11" t="str">
        <f aca="false">IF(I231="","",IF(SUMPRODUCT(--(I$4:I231&lt;&gt;"")*H$4:H231)=0,"",L231/SUMPRODUCT(--(I$4:I231&lt;&gt;"")*H$4:H231)))</f>
        <v/>
      </c>
      <c r="N231" s="12"/>
      <c r="O231" s="13"/>
    </row>
    <row r="232" customFormat="false" ht="15" hidden="false" customHeight="false" outlineLevel="0" collapsed="false">
      <c r="A232" s="4" t="n">
        <v>229</v>
      </c>
      <c r="B232" s="5"/>
      <c r="C232" s="6"/>
      <c r="D232" s="7"/>
      <c r="E232" s="7"/>
      <c r="F232" s="6"/>
      <c r="G232" s="8"/>
      <c r="H232" s="9"/>
      <c r="I232" s="6"/>
      <c r="J232" s="10" t="n">
        <f aca="false">IF(I232="",0,IF(I232="Win",G232*H232,IF(OR(I232="Push",I232="Void"),H232,0)))</f>
        <v>0</v>
      </c>
      <c r="K232" s="10" t="n">
        <f aca="false">IF(I232="",0,J232-H232)</f>
        <v>0</v>
      </c>
      <c r="L232" s="10" t="n">
        <f aca="false">IF(I232="",L231,L231+K232)</f>
        <v>32.55</v>
      </c>
      <c r="M232" s="11" t="str">
        <f aca="false">IF(I232="","",IF(SUMPRODUCT(--(I$4:I232&lt;&gt;"")*H$4:H232)=0,"",L232/SUMPRODUCT(--(I$4:I232&lt;&gt;"")*H$4:H232)))</f>
        <v/>
      </c>
      <c r="N232" s="12"/>
      <c r="O232" s="13"/>
    </row>
    <row r="233" customFormat="false" ht="15" hidden="false" customHeight="false" outlineLevel="0" collapsed="false">
      <c r="A233" s="4" t="n">
        <v>230</v>
      </c>
      <c r="B233" s="5"/>
      <c r="C233" s="6"/>
      <c r="D233" s="7"/>
      <c r="E233" s="7"/>
      <c r="F233" s="6"/>
      <c r="G233" s="8"/>
      <c r="H233" s="9"/>
      <c r="I233" s="6"/>
      <c r="J233" s="10" t="n">
        <f aca="false">IF(I233="",0,IF(I233="Win",G233*H233,IF(OR(I233="Push",I233="Void"),H233,0)))</f>
        <v>0</v>
      </c>
      <c r="K233" s="10" t="n">
        <f aca="false">IF(I233="",0,J233-H233)</f>
        <v>0</v>
      </c>
      <c r="L233" s="10" t="n">
        <f aca="false">IF(I233="",L232,L232+K233)</f>
        <v>32.55</v>
      </c>
      <c r="M233" s="11" t="str">
        <f aca="false">IF(I233="","",IF(SUMPRODUCT(--(I$4:I233&lt;&gt;"")*H$4:H233)=0,"",L233/SUMPRODUCT(--(I$4:I233&lt;&gt;"")*H$4:H233)))</f>
        <v/>
      </c>
      <c r="N233" s="12"/>
      <c r="O233" s="13"/>
    </row>
    <row r="234" customFormat="false" ht="15" hidden="false" customHeight="false" outlineLevel="0" collapsed="false">
      <c r="A234" s="4" t="n">
        <v>231</v>
      </c>
      <c r="B234" s="5"/>
      <c r="C234" s="6"/>
      <c r="D234" s="7"/>
      <c r="E234" s="7"/>
      <c r="F234" s="6"/>
      <c r="G234" s="8"/>
      <c r="H234" s="9"/>
      <c r="I234" s="6"/>
      <c r="J234" s="10" t="n">
        <f aca="false">IF(I234="",0,IF(I234="Win",G234*H234,IF(OR(I234="Push",I234="Void"),H234,0)))</f>
        <v>0</v>
      </c>
      <c r="K234" s="10" t="n">
        <f aca="false">IF(I234="",0,J234-H234)</f>
        <v>0</v>
      </c>
      <c r="L234" s="10" t="n">
        <f aca="false">IF(I234="",L233,L233+K234)</f>
        <v>32.55</v>
      </c>
      <c r="M234" s="11" t="str">
        <f aca="false">IF(I234="","",IF(SUMPRODUCT(--(I$4:I234&lt;&gt;"")*H$4:H234)=0,"",L234/SUMPRODUCT(--(I$4:I234&lt;&gt;"")*H$4:H234)))</f>
        <v/>
      </c>
      <c r="N234" s="12"/>
      <c r="O234" s="13"/>
    </row>
    <row r="235" customFormat="false" ht="15" hidden="false" customHeight="false" outlineLevel="0" collapsed="false">
      <c r="A235" s="4" t="n">
        <v>232</v>
      </c>
      <c r="B235" s="5"/>
      <c r="C235" s="6"/>
      <c r="D235" s="7"/>
      <c r="E235" s="7"/>
      <c r="F235" s="6"/>
      <c r="G235" s="8"/>
      <c r="H235" s="9"/>
      <c r="I235" s="6"/>
      <c r="J235" s="10" t="n">
        <f aca="false">IF(I235="",0,IF(I235="Win",G235*H235,IF(OR(I235="Push",I235="Void"),H235,0)))</f>
        <v>0</v>
      </c>
      <c r="K235" s="10" t="n">
        <f aca="false">IF(I235="",0,J235-H235)</f>
        <v>0</v>
      </c>
      <c r="L235" s="10" t="n">
        <f aca="false">IF(I235="",L234,L234+K235)</f>
        <v>32.55</v>
      </c>
      <c r="M235" s="11" t="str">
        <f aca="false">IF(I235="","",IF(SUMPRODUCT(--(I$4:I235&lt;&gt;"")*H$4:H235)=0,"",L235/SUMPRODUCT(--(I$4:I235&lt;&gt;"")*H$4:H235)))</f>
        <v/>
      </c>
      <c r="N235" s="12"/>
      <c r="O235" s="13"/>
    </row>
    <row r="236" customFormat="false" ht="15" hidden="false" customHeight="false" outlineLevel="0" collapsed="false">
      <c r="A236" s="4" t="n">
        <v>233</v>
      </c>
      <c r="B236" s="5"/>
      <c r="C236" s="6"/>
      <c r="D236" s="7"/>
      <c r="E236" s="7"/>
      <c r="F236" s="6"/>
      <c r="G236" s="8"/>
      <c r="H236" s="9"/>
      <c r="I236" s="6"/>
      <c r="J236" s="10" t="n">
        <f aca="false">IF(I236="",0,IF(I236="Win",G236*H236,IF(OR(I236="Push",I236="Void"),H236,0)))</f>
        <v>0</v>
      </c>
      <c r="K236" s="10" t="n">
        <f aca="false">IF(I236="",0,J236-H236)</f>
        <v>0</v>
      </c>
      <c r="L236" s="10" t="n">
        <f aca="false">IF(I236="",L235,L235+K236)</f>
        <v>32.55</v>
      </c>
      <c r="M236" s="11" t="str">
        <f aca="false">IF(I236="","",IF(SUMPRODUCT(--(I$4:I236&lt;&gt;"")*H$4:H236)=0,"",L236/SUMPRODUCT(--(I$4:I236&lt;&gt;"")*H$4:H236)))</f>
        <v/>
      </c>
      <c r="N236" s="12"/>
      <c r="O236" s="13"/>
    </row>
    <row r="237" customFormat="false" ht="15" hidden="false" customHeight="false" outlineLevel="0" collapsed="false">
      <c r="A237" s="4" t="n">
        <v>234</v>
      </c>
      <c r="B237" s="5"/>
      <c r="C237" s="6"/>
      <c r="D237" s="7"/>
      <c r="E237" s="7"/>
      <c r="F237" s="6"/>
      <c r="G237" s="8"/>
      <c r="H237" s="9"/>
      <c r="I237" s="6"/>
      <c r="J237" s="10" t="n">
        <f aca="false">IF(I237="",0,IF(I237="Win",G237*H237,IF(OR(I237="Push",I237="Void"),H237,0)))</f>
        <v>0</v>
      </c>
      <c r="K237" s="10" t="n">
        <f aca="false">IF(I237="",0,J237-H237)</f>
        <v>0</v>
      </c>
      <c r="L237" s="10" t="n">
        <f aca="false">IF(I237="",L236,L236+K237)</f>
        <v>32.55</v>
      </c>
      <c r="M237" s="11" t="str">
        <f aca="false">IF(I237="","",IF(SUMPRODUCT(--(I$4:I237&lt;&gt;"")*H$4:H237)=0,"",L237/SUMPRODUCT(--(I$4:I237&lt;&gt;"")*H$4:H237)))</f>
        <v/>
      </c>
      <c r="N237" s="12"/>
      <c r="O237" s="13"/>
    </row>
    <row r="238" customFormat="false" ht="15" hidden="false" customHeight="false" outlineLevel="0" collapsed="false">
      <c r="A238" s="4" t="n">
        <v>235</v>
      </c>
      <c r="B238" s="5"/>
      <c r="C238" s="6"/>
      <c r="D238" s="7"/>
      <c r="E238" s="7"/>
      <c r="F238" s="6"/>
      <c r="G238" s="8"/>
      <c r="H238" s="9"/>
      <c r="I238" s="6"/>
      <c r="J238" s="10" t="n">
        <f aca="false">IF(I238="",0,IF(I238="Win",G238*H238,IF(OR(I238="Push",I238="Void"),H238,0)))</f>
        <v>0</v>
      </c>
      <c r="K238" s="10" t="n">
        <f aca="false">IF(I238="",0,J238-H238)</f>
        <v>0</v>
      </c>
      <c r="L238" s="10" t="n">
        <f aca="false">IF(I238="",L237,L237+K238)</f>
        <v>32.55</v>
      </c>
      <c r="M238" s="11" t="str">
        <f aca="false">IF(I238="","",IF(SUMPRODUCT(--(I$4:I238&lt;&gt;"")*H$4:H238)=0,"",L238/SUMPRODUCT(--(I$4:I238&lt;&gt;"")*H$4:H238)))</f>
        <v/>
      </c>
      <c r="N238" s="12"/>
      <c r="O238" s="13"/>
    </row>
    <row r="239" customFormat="false" ht="15" hidden="false" customHeight="false" outlineLevel="0" collapsed="false">
      <c r="A239" s="4" t="n">
        <v>236</v>
      </c>
      <c r="B239" s="5"/>
      <c r="C239" s="6"/>
      <c r="D239" s="7"/>
      <c r="E239" s="7"/>
      <c r="F239" s="6"/>
      <c r="G239" s="8"/>
      <c r="H239" s="9"/>
      <c r="I239" s="6"/>
      <c r="J239" s="10" t="n">
        <f aca="false">IF(I239="",0,IF(I239="Win",G239*H239,IF(OR(I239="Push",I239="Void"),H239,0)))</f>
        <v>0</v>
      </c>
      <c r="K239" s="10" t="n">
        <f aca="false">IF(I239="",0,J239-H239)</f>
        <v>0</v>
      </c>
      <c r="L239" s="10" t="n">
        <f aca="false">IF(I239="",L238,L238+K239)</f>
        <v>32.55</v>
      </c>
      <c r="M239" s="11" t="str">
        <f aca="false">IF(I239="","",IF(SUMPRODUCT(--(I$4:I239&lt;&gt;"")*H$4:H239)=0,"",L239/SUMPRODUCT(--(I$4:I239&lt;&gt;"")*H$4:H239)))</f>
        <v/>
      </c>
      <c r="N239" s="12"/>
      <c r="O239" s="13"/>
    </row>
    <row r="240" customFormat="false" ht="15" hidden="false" customHeight="false" outlineLevel="0" collapsed="false">
      <c r="A240" s="4" t="n">
        <v>237</v>
      </c>
      <c r="B240" s="5"/>
      <c r="C240" s="6"/>
      <c r="D240" s="7"/>
      <c r="E240" s="7"/>
      <c r="F240" s="6"/>
      <c r="G240" s="8"/>
      <c r="H240" s="9"/>
      <c r="I240" s="6"/>
      <c r="J240" s="10" t="n">
        <f aca="false">IF(I240="",0,IF(I240="Win",G240*H240,IF(OR(I240="Push",I240="Void"),H240,0)))</f>
        <v>0</v>
      </c>
      <c r="K240" s="10" t="n">
        <f aca="false">IF(I240="",0,J240-H240)</f>
        <v>0</v>
      </c>
      <c r="L240" s="10" t="n">
        <f aca="false">IF(I240="",L239,L239+K240)</f>
        <v>32.55</v>
      </c>
      <c r="M240" s="11" t="str">
        <f aca="false">IF(I240="","",IF(SUMPRODUCT(--(I$4:I240&lt;&gt;"")*H$4:H240)=0,"",L240/SUMPRODUCT(--(I$4:I240&lt;&gt;"")*H$4:H240)))</f>
        <v/>
      </c>
      <c r="N240" s="12"/>
      <c r="O240" s="13"/>
    </row>
    <row r="241" customFormat="false" ht="15" hidden="false" customHeight="false" outlineLevel="0" collapsed="false">
      <c r="A241" s="4" t="n">
        <v>238</v>
      </c>
      <c r="B241" s="5"/>
      <c r="C241" s="6"/>
      <c r="D241" s="7"/>
      <c r="E241" s="7"/>
      <c r="F241" s="6"/>
      <c r="G241" s="8"/>
      <c r="H241" s="9"/>
      <c r="I241" s="6"/>
      <c r="J241" s="10" t="n">
        <f aca="false">IF(I241="",0,IF(I241="Win",G241*H241,IF(OR(I241="Push",I241="Void"),H241,0)))</f>
        <v>0</v>
      </c>
      <c r="K241" s="10" t="n">
        <f aca="false">IF(I241="",0,J241-H241)</f>
        <v>0</v>
      </c>
      <c r="L241" s="10" t="n">
        <f aca="false">IF(I241="",L240,L240+K241)</f>
        <v>32.55</v>
      </c>
      <c r="M241" s="11" t="str">
        <f aca="false">IF(I241="","",IF(SUMPRODUCT(--(I$4:I241&lt;&gt;"")*H$4:H241)=0,"",L241/SUMPRODUCT(--(I$4:I241&lt;&gt;"")*H$4:H241)))</f>
        <v/>
      </c>
      <c r="N241" s="12"/>
      <c r="O241" s="13"/>
    </row>
    <row r="242" customFormat="false" ht="15" hidden="false" customHeight="false" outlineLevel="0" collapsed="false">
      <c r="A242" s="4" t="n">
        <v>239</v>
      </c>
      <c r="B242" s="5"/>
      <c r="C242" s="6"/>
      <c r="D242" s="7"/>
      <c r="E242" s="7"/>
      <c r="F242" s="6"/>
      <c r="G242" s="8"/>
      <c r="H242" s="9"/>
      <c r="I242" s="6"/>
      <c r="J242" s="10" t="n">
        <f aca="false">IF(I242="",0,IF(I242="Win",G242*H242,IF(OR(I242="Push",I242="Void"),H242,0)))</f>
        <v>0</v>
      </c>
      <c r="K242" s="10" t="n">
        <f aca="false">IF(I242="",0,J242-H242)</f>
        <v>0</v>
      </c>
      <c r="L242" s="10" t="n">
        <f aca="false">IF(I242="",L241,L241+K242)</f>
        <v>32.55</v>
      </c>
      <c r="M242" s="11" t="str">
        <f aca="false">IF(I242="","",IF(SUMPRODUCT(--(I$4:I242&lt;&gt;"")*H$4:H242)=0,"",L242/SUMPRODUCT(--(I$4:I242&lt;&gt;"")*H$4:H242)))</f>
        <v/>
      </c>
      <c r="N242" s="12"/>
      <c r="O242" s="13"/>
    </row>
    <row r="243" customFormat="false" ht="15" hidden="false" customHeight="false" outlineLevel="0" collapsed="false">
      <c r="A243" s="4" t="n">
        <v>240</v>
      </c>
      <c r="B243" s="5"/>
      <c r="C243" s="6"/>
      <c r="D243" s="7"/>
      <c r="E243" s="7"/>
      <c r="F243" s="6"/>
      <c r="G243" s="8"/>
      <c r="H243" s="9"/>
      <c r="I243" s="6"/>
      <c r="J243" s="10" t="n">
        <f aca="false">IF(I243="",0,IF(I243="Win",G243*H243,IF(OR(I243="Push",I243="Void"),H243,0)))</f>
        <v>0</v>
      </c>
      <c r="K243" s="10" t="n">
        <f aca="false">IF(I243="",0,J243-H243)</f>
        <v>0</v>
      </c>
      <c r="L243" s="10" t="n">
        <f aca="false">IF(I243="",L242,L242+K243)</f>
        <v>32.55</v>
      </c>
      <c r="M243" s="11" t="str">
        <f aca="false">IF(I243="","",IF(SUMPRODUCT(--(I$4:I243&lt;&gt;"")*H$4:H243)=0,"",L243/SUMPRODUCT(--(I$4:I243&lt;&gt;"")*H$4:H243)))</f>
        <v/>
      </c>
      <c r="N243" s="12"/>
      <c r="O243" s="13"/>
    </row>
    <row r="244" customFormat="false" ht="15" hidden="false" customHeight="false" outlineLevel="0" collapsed="false">
      <c r="A244" s="4" t="n">
        <v>241</v>
      </c>
      <c r="B244" s="5"/>
      <c r="C244" s="6"/>
      <c r="D244" s="7"/>
      <c r="E244" s="7"/>
      <c r="F244" s="6"/>
      <c r="G244" s="8"/>
      <c r="H244" s="9"/>
      <c r="I244" s="6"/>
      <c r="J244" s="10" t="n">
        <f aca="false">IF(I244="",0,IF(I244="Win",G244*H244,IF(OR(I244="Push",I244="Void"),H244,0)))</f>
        <v>0</v>
      </c>
      <c r="K244" s="10" t="n">
        <f aca="false">IF(I244="",0,J244-H244)</f>
        <v>0</v>
      </c>
      <c r="L244" s="10" t="n">
        <f aca="false">IF(I244="",L243,L243+K244)</f>
        <v>32.55</v>
      </c>
      <c r="M244" s="11" t="str">
        <f aca="false">IF(I244="","",IF(SUMPRODUCT(--(I$4:I244&lt;&gt;"")*H$4:H244)=0,"",L244/SUMPRODUCT(--(I$4:I244&lt;&gt;"")*H$4:H244)))</f>
        <v/>
      </c>
      <c r="N244" s="12"/>
      <c r="O244" s="13"/>
    </row>
    <row r="245" customFormat="false" ht="15" hidden="false" customHeight="false" outlineLevel="0" collapsed="false">
      <c r="A245" s="4" t="n">
        <v>242</v>
      </c>
      <c r="B245" s="5"/>
      <c r="C245" s="6"/>
      <c r="D245" s="7"/>
      <c r="E245" s="7"/>
      <c r="F245" s="6"/>
      <c r="G245" s="8"/>
      <c r="H245" s="9"/>
      <c r="I245" s="6"/>
      <c r="J245" s="10" t="n">
        <f aca="false">IF(I245="",0,IF(I245="Win",G245*H245,IF(OR(I245="Push",I245="Void"),H245,0)))</f>
        <v>0</v>
      </c>
      <c r="K245" s="10" t="n">
        <f aca="false">IF(I245="",0,J245-H245)</f>
        <v>0</v>
      </c>
      <c r="L245" s="10" t="n">
        <f aca="false">IF(I245="",L244,L244+K245)</f>
        <v>32.55</v>
      </c>
      <c r="M245" s="11" t="str">
        <f aca="false">IF(I245="","",IF(SUMPRODUCT(--(I$4:I245&lt;&gt;"")*H$4:H245)=0,"",L245/SUMPRODUCT(--(I$4:I245&lt;&gt;"")*H$4:H245)))</f>
        <v/>
      </c>
      <c r="N245" s="12"/>
      <c r="O245" s="13"/>
    </row>
    <row r="246" customFormat="false" ht="15" hidden="false" customHeight="false" outlineLevel="0" collapsed="false">
      <c r="A246" s="4" t="n">
        <v>243</v>
      </c>
      <c r="B246" s="5"/>
      <c r="C246" s="6"/>
      <c r="D246" s="7"/>
      <c r="E246" s="7"/>
      <c r="F246" s="6"/>
      <c r="G246" s="8"/>
      <c r="H246" s="9"/>
      <c r="I246" s="6"/>
      <c r="J246" s="10" t="n">
        <f aca="false">IF(I246="",0,IF(I246="Win",G246*H246,IF(OR(I246="Push",I246="Void"),H246,0)))</f>
        <v>0</v>
      </c>
      <c r="K246" s="10" t="n">
        <f aca="false">IF(I246="",0,J246-H246)</f>
        <v>0</v>
      </c>
      <c r="L246" s="10" t="n">
        <f aca="false">IF(I246="",L245,L245+K246)</f>
        <v>32.55</v>
      </c>
      <c r="M246" s="11" t="str">
        <f aca="false">IF(I246="","",IF(SUMPRODUCT(--(I$4:I246&lt;&gt;"")*H$4:H246)=0,"",L246/SUMPRODUCT(--(I$4:I246&lt;&gt;"")*H$4:H246)))</f>
        <v/>
      </c>
      <c r="N246" s="12"/>
      <c r="O246" s="13"/>
    </row>
    <row r="247" customFormat="false" ht="15" hidden="false" customHeight="false" outlineLevel="0" collapsed="false">
      <c r="A247" s="4" t="n">
        <v>244</v>
      </c>
      <c r="B247" s="5"/>
      <c r="C247" s="6"/>
      <c r="D247" s="7"/>
      <c r="E247" s="7"/>
      <c r="F247" s="6"/>
      <c r="G247" s="8"/>
      <c r="H247" s="9"/>
      <c r="I247" s="6"/>
      <c r="J247" s="10" t="n">
        <f aca="false">IF(I247="",0,IF(I247="Win",G247*H247,IF(OR(I247="Push",I247="Void"),H247,0)))</f>
        <v>0</v>
      </c>
      <c r="K247" s="10" t="n">
        <f aca="false">IF(I247="",0,J247-H247)</f>
        <v>0</v>
      </c>
      <c r="L247" s="10" t="n">
        <f aca="false">IF(I247="",L246,L246+K247)</f>
        <v>32.55</v>
      </c>
      <c r="M247" s="11" t="str">
        <f aca="false">IF(I247="","",IF(SUMPRODUCT(--(I$4:I247&lt;&gt;"")*H$4:H247)=0,"",L247/SUMPRODUCT(--(I$4:I247&lt;&gt;"")*H$4:H247)))</f>
        <v/>
      </c>
      <c r="N247" s="12"/>
      <c r="O247" s="13"/>
    </row>
    <row r="248" customFormat="false" ht="15" hidden="false" customHeight="false" outlineLevel="0" collapsed="false">
      <c r="A248" s="4" t="n">
        <v>245</v>
      </c>
      <c r="B248" s="5"/>
      <c r="C248" s="6"/>
      <c r="D248" s="7"/>
      <c r="E248" s="7"/>
      <c r="F248" s="6"/>
      <c r="G248" s="8"/>
      <c r="H248" s="9"/>
      <c r="I248" s="6"/>
      <c r="J248" s="10" t="n">
        <f aca="false">IF(I248="",0,IF(I248="Win",G248*H248,IF(OR(I248="Push",I248="Void"),H248,0)))</f>
        <v>0</v>
      </c>
      <c r="K248" s="10" t="n">
        <f aca="false">IF(I248="",0,J248-H248)</f>
        <v>0</v>
      </c>
      <c r="L248" s="10" t="n">
        <f aca="false">IF(I248="",L247,L247+K248)</f>
        <v>32.55</v>
      </c>
      <c r="M248" s="11" t="str">
        <f aca="false">IF(I248="","",IF(SUMPRODUCT(--(I$4:I248&lt;&gt;"")*H$4:H248)=0,"",L248/SUMPRODUCT(--(I$4:I248&lt;&gt;"")*H$4:H248)))</f>
        <v/>
      </c>
      <c r="N248" s="12"/>
      <c r="O248" s="13"/>
    </row>
    <row r="249" customFormat="false" ht="15" hidden="false" customHeight="false" outlineLevel="0" collapsed="false">
      <c r="A249" s="4" t="n">
        <v>246</v>
      </c>
      <c r="B249" s="5"/>
      <c r="C249" s="6"/>
      <c r="D249" s="7"/>
      <c r="E249" s="7"/>
      <c r="F249" s="6"/>
      <c r="G249" s="8"/>
      <c r="H249" s="9"/>
      <c r="I249" s="6"/>
      <c r="J249" s="10" t="n">
        <f aca="false">IF(I249="",0,IF(I249="Win",G249*H249,IF(OR(I249="Push",I249="Void"),H249,0)))</f>
        <v>0</v>
      </c>
      <c r="K249" s="10" t="n">
        <f aca="false">IF(I249="",0,J249-H249)</f>
        <v>0</v>
      </c>
      <c r="L249" s="10" t="n">
        <f aca="false">IF(I249="",L248,L248+K249)</f>
        <v>32.55</v>
      </c>
      <c r="M249" s="11" t="str">
        <f aca="false">IF(I249="","",IF(SUMPRODUCT(--(I$4:I249&lt;&gt;"")*H$4:H249)=0,"",L249/SUMPRODUCT(--(I$4:I249&lt;&gt;"")*H$4:H249)))</f>
        <v/>
      </c>
      <c r="N249" s="12"/>
      <c r="O249" s="13"/>
    </row>
    <row r="250" customFormat="false" ht="15" hidden="false" customHeight="false" outlineLevel="0" collapsed="false">
      <c r="A250" s="4" t="n">
        <v>247</v>
      </c>
      <c r="B250" s="5"/>
      <c r="C250" s="6"/>
      <c r="D250" s="7"/>
      <c r="E250" s="7"/>
      <c r="F250" s="6"/>
      <c r="G250" s="8"/>
      <c r="H250" s="9"/>
      <c r="I250" s="6"/>
      <c r="J250" s="10" t="n">
        <f aca="false">IF(I250="",0,IF(I250="Win",G250*H250,IF(OR(I250="Push",I250="Void"),H250,0)))</f>
        <v>0</v>
      </c>
      <c r="K250" s="10" t="n">
        <f aca="false">IF(I250="",0,J250-H250)</f>
        <v>0</v>
      </c>
      <c r="L250" s="10" t="n">
        <f aca="false">IF(I250="",L249,L249+K250)</f>
        <v>32.55</v>
      </c>
      <c r="M250" s="11" t="str">
        <f aca="false">IF(I250="","",IF(SUMPRODUCT(--(I$4:I250&lt;&gt;"")*H$4:H250)=0,"",L250/SUMPRODUCT(--(I$4:I250&lt;&gt;"")*H$4:H250)))</f>
        <v/>
      </c>
      <c r="N250" s="12"/>
      <c r="O250" s="13"/>
    </row>
    <row r="251" customFormat="false" ht="15" hidden="false" customHeight="false" outlineLevel="0" collapsed="false">
      <c r="A251" s="4" t="n">
        <v>248</v>
      </c>
      <c r="B251" s="5"/>
      <c r="C251" s="6"/>
      <c r="D251" s="7"/>
      <c r="E251" s="7"/>
      <c r="F251" s="6"/>
      <c r="G251" s="8"/>
      <c r="H251" s="9"/>
      <c r="I251" s="6"/>
      <c r="J251" s="10" t="n">
        <f aca="false">IF(I251="",0,IF(I251="Win",G251*H251,IF(OR(I251="Push",I251="Void"),H251,0)))</f>
        <v>0</v>
      </c>
      <c r="K251" s="10" t="n">
        <f aca="false">IF(I251="",0,J251-H251)</f>
        <v>0</v>
      </c>
      <c r="L251" s="10" t="n">
        <f aca="false">IF(I251="",L250,L250+K251)</f>
        <v>32.55</v>
      </c>
      <c r="M251" s="11" t="str">
        <f aca="false">IF(I251="","",IF(SUMPRODUCT(--(I$4:I251&lt;&gt;"")*H$4:H251)=0,"",L251/SUMPRODUCT(--(I$4:I251&lt;&gt;"")*H$4:H251)))</f>
        <v/>
      </c>
      <c r="N251" s="12"/>
      <c r="O251" s="13"/>
    </row>
    <row r="252" customFormat="false" ht="15" hidden="false" customHeight="false" outlineLevel="0" collapsed="false">
      <c r="A252" s="4" t="n">
        <v>249</v>
      </c>
      <c r="B252" s="5"/>
      <c r="C252" s="6"/>
      <c r="D252" s="7"/>
      <c r="E252" s="7"/>
      <c r="F252" s="6"/>
      <c r="G252" s="8"/>
      <c r="H252" s="9"/>
      <c r="I252" s="6"/>
      <c r="J252" s="10" t="n">
        <f aca="false">IF(I252="",0,IF(I252="Win",G252*H252,IF(OR(I252="Push",I252="Void"),H252,0)))</f>
        <v>0</v>
      </c>
      <c r="K252" s="10" t="n">
        <f aca="false">IF(I252="",0,J252-H252)</f>
        <v>0</v>
      </c>
      <c r="L252" s="10" t="n">
        <f aca="false">IF(I252="",L251,L251+K252)</f>
        <v>32.55</v>
      </c>
      <c r="M252" s="11" t="str">
        <f aca="false">IF(I252="","",IF(SUMPRODUCT(--(I$4:I252&lt;&gt;"")*H$4:H252)=0,"",L252/SUMPRODUCT(--(I$4:I252&lt;&gt;"")*H$4:H252)))</f>
        <v/>
      </c>
      <c r="N252" s="12"/>
      <c r="O252" s="13"/>
    </row>
    <row r="253" customFormat="false" ht="15" hidden="false" customHeight="false" outlineLevel="0" collapsed="false">
      <c r="A253" s="4" t="n">
        <v>250</v>
      </c>
      <c r="B253" s="5"/>
      <c r="C253" s="6"/>
      <c r="D253" s="7"/>
      <c r="E253" s="7"/>
      <c r="F253" s="6"/>
      <c r="G253" s="8"/>
      <c r="H253" s="9"/>
      <c r="I253" s="6"/>
      <c r="J253" s="10" t="n">
        <f aca="false">IF(I253="",0,IF(I253="Win",G253*H253,IF(OR(I253="Push",I253="Void"),H253,0)))</f>
        <v>0</v>
      </c>
      <c r="K253" s="10" t="n">
        <f aca="false">IF(I253="",0,J253-H253)</f>
        <v>0</v>
      </c>
      <c r="L253" s="10" t="n">
        <f aca="false">IF(I253="",L252,L252+K253)</f>
        <v>32.55</v>
      </c>
      <c r="M253" s="11" t="str">
        <f aca="false">IF(I253="","",IF(SUMPRODUCT(--(I$4:I253&lt;&gt;"")*H$4:H253)=0,"",L253/SUMPRODUCT(--(I$4:I253&lt;&gt;"")*H$4:H253)))</f>
        <v/>
      </c>
      <c r="N253" s="12"/>
      <c r="O253" s="13"/>
    </row>
    <row r="254" customFormat="false" ht="15" hidden="false" customHeight="false" outlineLevel="0" collapsed="false">
      <c r="A254" s="4" t="n">
        <v>251</v>
      </c>
      <c r="B254" s="5"/>
      <c r="C254" s="6"/>
      <c r="D254" s="7"/>
      <c r="E254" s="7"/>
      <c r="F254" s="6"/>
      <c r="G254" s="8"/>
      <c r="H254" s="9"/>
      <c r="I254" s="6"/>
      <c r="J254" s="10" t="n">
        <f aca="false">IF(I254="",0,IF(I254="Win",G254*H254,IF(OR(I254="Push",I254="Void"),H254,0)))</f>
        <v>0</v>
      </c>
      <c r="K254" s="10" t="n">
        <f aca="false">IF(I254="",0,J254-H254)</f>
        <v>0</v>
      </c>
      <c r="L254" s="10" t="n">
        <f aca="false">IF(I254="",L253,L253+K254)</f>
        <v>32.55</v>
      </c>
      <c r="M254" s="11" t="str">
        <f aca="false">IF(I254="","",IF(SUMPRODUCT(--(I$4:I254&lt;&gt;"")*H$4:H254)=0,"",L254/SUMPRODUCT(--(I$4:I254&lt;&gt;"")*H$4:H254)))</f>
        <v/>
      </c>
      <c r="N254" s="12"/>
      <c r="O254" s="13"/>
    </row>
    <row r="255" customFormat="false" ht="15" hidden="false" customHeight="false" outlineLevel="0" collapsed="false">
      <c r="A255" s="4" t="n">
        <v>252</v>
      </c>
      <c r="B255" s="5"/>
      <c r="C255" s="6"/>
      <c r="D255" s="7"/>
      <c r="E255" s="7"/>
      <c r="F255" s="6"/>
      <c r="G255" s="8"/>
      <c r="H255" s="9"/>
      <c r="I255" s="6"/>
      <c r="J255" s="10" t="n">
        <f aca="false">IF(I255="",0,IF(I255="Win",G255*H255,IF(OR(I255="Push",I255="Void"),H255,0)))</f>
        <v>0</v>
      </c>
      <c r="K255" s="10" t="n">
        <f aca="false">IF(I255="",0,J255-H255)</f>
        <v>0</v>
      </c>
      <c r="L255" s="10" t="n">
        <f aca="false">IF(I255="",L254,L254+K255)</f>
        <v>32.55</v>
      </c>
      <c r="M255" s="11" t="str">
        <f aca="false">IF(I255="","",IF(SUMPRODUCT(--(I$4:I255&lt;&gt;"")*H$4:H255)=0,"",L255/SUMPRODUCT(--(I$4:I255&lt;&gt;"")*H$4:H255)))</f>
        <v/>
      </c>
      <c r="N255" s="12"/>
      <c r="O255" s="13"/>
    </row>
    <row r="256" customFormat="false" ht="15" hidden="false" customHeight="false" outlineLevel="0" collapsed="false">
      <c r="A256" s="4" t="n">
        <v>253</v>
      </c>
      <c r="B256" s="5"/>
      <c r="C256" s="6"/>
      <c r="D256" s="7"/>
      <c r="E256" s="7"/>
      <c r="F256" s="6"/>
      <c r="G256" s="8"/>
      <c r="H256" s="9"/>
      <c r="I256" s="6"/>
      <c r="J256" s="10" t="n">
        <f aca="false">IF(I256="",0,IF(I256="Win",G256*H256,IF(OR(I256="Push",I256="Void"),H256,0)))</f>
        <v>0</v>
      </c>
      <c r="K256" s="10" t="n">
        <f aca="false">IF(I256="",0,J256-H256)</f>
        <v>0</v>
      </c>
      <c r="L256" s="10" t="n">
        <f aca="false">IF(I256="",L255,L255+K256)</f>
        <v>32.55</v>
      </c>
      <c r="M256" s="11" t="str">
        <f aca="false">IF(I256="","",IF(SUMPRODUCT(--(I$4:I256&lt;&gt;"")*H$4:H256)=0,"",L256/SUMPRODUCT(--(I$4:I256&lt;&gt;"")*H$4:H256)))</f>
        <v/>
      </c>
      <c r="N256" s="12"/>
      <c r="O256" s="13"/>
    </row>
    <row r="257" customFormat="false" ht="15" hidden="false" customHeight="false" outlineLevel="0" collapsed="false">
      <c r="A257" s="4" t="n">
        <v>254</v>
      </c>
      <c r="B257" s="5"/>
      <c r="C257" s="6"/>
      <c r="D257" s="7"/>
      <c r="E257" s="7"/>
      <c r="F257" s="6"/>
      <c r="G257" s="8"/>
      <c r="H257" s="9"/>
      <c r="I257" s="6"/>
      <c r="J257" s="10" t="n">
        <f aca="false">IF(I257="",0,IF(I257="Win",G257*H257,IF(OR(I257="Push",I257="Void"),H257,0)))</f>
        <v>0</v>
      </c>
      <c r="K257" s="10" t="n">
        <f aca="false">IF(I257="",0,J257-H257)</f>
        <v>0</v>
      </c>
      <c r="L257" s="10" t="n">
        <f aca="false">IF(I257="",L256,L256+K257)</f>
        <v>32.55</v>
      </c>
      <c r="M257" s="11" t="str">
        <f aca="false">IF(I257="","",IF(SUMPRODUCT(--(I$4:I257&lt;&gt;"")*H$4:H257)=0,"",L257/SUMPRODUCT(--(I$4:I257&lt;&gt;"")*H$4:H257)))</f>
        <v/>
      </c>
      <c r="N257" s="12"/>
      <c r="O257" s="13"/>
    </row>
    <row r="258" customFormat="false" ht="15" hidden="false" customHeight="false" outlineLevel="0" collapsed="false">
      <c r="A258" s="4" t="n">
        <v>255</v>
      </c>
      <c r="B258" s="5"/>
      <c r="C258" s="6"/>
      <c r="D258" s="7"/>
      <c r="E258" s="7"/>
      <c r="F258" s="6"/>
      <c r="G258" s="8"/>
      <c r="H258" s="9"/>
      <c r="I258" s="6"/>
      <c r="J258" s="10" t="n">
        <f aca="false">IF(I258="",0,IF(I258="Win",G258*H258,IF(OR(I258="Push",I258="Void"),H258,0)))</f>
        <v>0</v>
      </c>
      <c r="K258" s="10" t="n">
        <f aca="false">IF(I258="",0,J258-H258)</f>
        <v>0</v>
      </c>
      <c r="L258" s="10" t="n">
        <f aca="false">IF(I258="",L257,L257+K258)</f>
        <v>32.55</v>
      </c>
      <c r="M258" s="11" t="str">
        <f aca="false">IF(I258="","",IF(SUMPRODUCT(--(I$4:I258&lt;&gt;"")*H$4:H258)=0,"",L258/SUMPRODUCT(--(I$4:I258&lt;&gt;"")*H$4:H258)))</f>
        <v/>
      </c>
      <c r="N258" s="12"/>
      <c r="O258" s="13"/>
    </row>
    <row r="259" customFormat="false" ht="15" hidden="false" customHeight="false" outlineLevel="0" collapsed="false">
      <c r="A259" s="4" t="n">
        <v>256</v>
      </c>
      <c r="B259" s="5"/>
      <c r="C259" s="6"/>
      <c r="D259" s="7"/>
      <c r="E259" s="7"/>
      <c r="F259" s="6"/>
      <c r="G259" s="8"/>
      <c r="H259" s="9"/>
      <c r="I259" s="6"/>
      <c r="J259" s="10" t="n">
        <f aca="false">IF(I259="",0,IF(I259="Win",G259*H259,IF(OR(I259="Push",I259="Void"),H259,0)))</f>
        <v>0</v>
      </c>
      <c r="K259" s="10" t="n">
        <f aca="false">IF(I259="",0,J259-H259)</f>
        <v>0</v>
      </c>
      <c r="L259" s="10" t="n">
        <f aca="false">IF(I259="",L258,L258+K259)</f>
        <v>32.55</v>
      </c>
      <c r="M259" s="11" t="str">
        <f aca="false">IF(I259="","",IF(SUMPRODUCT(--(I$4:I259&lt;&gt;"")*H$4:H259)=0,"",L259/SUMPRODUCT(--(I$4:I259&lt;&gt;"")*H$4:H259)))</f>
        <v/>
      </c>
      <c r="N259" s="12"/>
      <c r="O259" s="13"/>
    </row>
    <row r="260" customFormat="false" ht="15" hidden="false" customHeight="false" outlineLevel="0" collapsed="false">
      <c r="A260" s="4" t="n">
        <v>257</v>
      </c>
      <c r="B260" s="5"/>
      <c r="C260" s="6"/>
      <c r="D260" s="7"/>
      <c r="E260" s="7"/>
      <c r="F260" s="6"/>
      <c r="G260" s="8"/>
      <c r="H260" s="9"/>
      <c r="I260" s="6"/>
      <c r="J260" s="10" t="n">
        <f aca="false">IF(I260="",0,IF(I260="Win",G260*H260,IF(OR(I260="Push",I260="Void"),H260,0)))</f>
        <v>0</v>
      </c>
      <c r="K260" s="10" t="n">
        <f aca="false">IF(I260="",0,J260-H260)</f>
        <v>0</v>
      </c>
      <c r="L260" s="10" t="n">
        <f aca="false">IF(I260="",L259,L259+K260)</f>
        <v>32.55</v>
      </c>
      <c r="M260" s="11" t="str">
        <f aca="false">IF(I260="","",IF(SUMPRODUCT(--(I$4:I260&lt;&gt;"")*H$4:H260)=0,"",L260/SUMPRODUCT(--(I$4:I260&lt;&gt;"")*H$4:H260)))</f>
        <v/>
      </c>
      <c r="N260" s="12"/>
      <c r="O260" s="13"/>
    </row>
    <row r="261" customFormat="false" ht="15" hidden="false" customHeight="false" outlineLevel="0" collapsed="false">
      <c r="A261" s="4" t="n">
        <v>258</v>
      </c>
      <c r="B261" s="5"/>
      <c r="C261" s="6"/>
      <c r="D261" s="7"/>
      <c r="E261" s="7"/>
      <c r="F261" s="6"/>
      <c r="G261" s="8"/>
      <c r="H261" s="9"/>
      <c r="I261" s="6"/>
      <c r="J261" s="10" t="n">
        <f aca="false">IF(I261="",0,IF(I261="Win",G261*H261,IF(OR(I261="Push",I261="Void"),H261,0)))</f>
        <v>0</v>
      </c>
      <c r="K261" s="10" t="n">
        <f aca="false">IF(I261="",0,J261-H261)</f>
        <v>0</v>
      </c>
      <c r="L261" s="10" t="n">
        <f aca="false">IF(I261="",L260,L260+K261)</f>
        <v>32.55</v>
      </c>
      <c r="M261" s="11" t="str">
        <f aca="false">IF(I261="","",IF(SUMPRODUCT(--(I$4:I261&lt;&gt;"")*H$4:H261)=0,"",L261/SUMPRODUCT(--(I$4:I261&lt;&gt;"")*H$4:H261)))</f>
        <v/>
      </c>
      <c r="N261" s="12"/>
      <c r="O261" s="13"/>
    </row>
    <row r="262" customFormat="false" ht="15" hidden="false" customHeight="false" outlineLevel="0" collapsed="false">
      <c r="A262" s="4" t="n">
        <v>259</v>
      </c>
      <c r="B262" s="5"/>
      <c r="C262" s="6"/>
      <c r="D262" s="7"/>
      <c r="E262" s="7"/>
      <c r="F262" s="6"/>
      <c r="G262" s="8"/>
      <c r="H262" s="9"/>
      <c r="I262" s="6"/>
      <c r="J262" s="10" t="n">
        <f aca="false">IF(I262="",0,IF(I262="Win",G262*H262,IF(OR(I262="Push",I262="Void"),H262,0)))</f>
        <v>0</v>
      </c>
      <c r="K262" s="10" t="n">
        <f aca="false">IF(I262="",0,J262-H262)</f>
        <v>0</v>
      </c>
      <c r="L262" s="10" t="n">
        <f aca="false">IF(I262="",L261,L261+K262)</f>
        <v>32.55</v>
      </c>
      <c r="M262" s="11" t="str">
        <f aca="false">IF(I262="","",IF(SUMPRODUCT(--(I$4:I262&lt;&gt;"")*H$4:H262)=0,"",L262/SUMPRODUCT(--(I$4:I262&lt;&gt;"")*H$4:H262)))</f>
        <v/>
      </c>
      <c r="N262" s="12"/>
      <c r="O262" s="13"/>
    </row>
    <row r="263" customFormat="false" ht="15" hidden="false" customHeight="false" outlineLevel="0" collapsed="false">
      <c r="A263" s="4" t="n">
        <v>260</v>
      </c>
      <c r="B263" s="5"/>
      <c r="C263" s="6"/>
      <c r="D263" s="7"/>
      <c r="E263" s="7"/>
      <c r="F263" s="6"/>
      <c r="G263" s="8"/>
      <c r="H263" s="9"/>
      <c r="I263" s="6"/>
      <c r="J263" s="10" t="n">
        <f aca="false">IF(I263="",0,IF(I263="Win",G263*H263,IF(OR(I263="Push",I263="Void"),H263,0)))</f>
        <v>0</v>
      </c>
      <c r="K263" s="10" t="n">
        <f aca="false">IF(I263="",0,J263-H263)</f>
        <v>0</v>
      </c>
      <c r="L263" s="10" t="n">
        <f aca="false">IF(I263="",L262,L262+K263)</f>
        <v>32.55</v>
      </c>
      <c r="M263" s="11" t="str">
        <f aca="false">IF(I263="","",IF(SUMPRODUCT(--(I$4:I263&lt;&gt;"")*H$4:H263)=0,"",L263/SUMPRODUCT(--(I$4:I263&lt;&gt;"")*H$4:H263)))</f>
        <v/>
      </c>
      <c r="N263" s="12"/>
      <c r="O263" s="13"/>
    </row>
    <row r="264" customFormat="false" ht="15" hidden="false" customHeight="false" outlineLevel="0" collapsed="false">
      <c r="A264" s="4" t="n">
        <v>261</v>
      </c>
      <c r="B264" s="5"/>
      <c r="C264" s="6"/>
      <c r="D264" s="7"/>
      <c r="E264" s="7"/>
      <c r="F264" s="6"/>
      <c r="G264" s="8"/>
      <c r="H264" s="9"/>
      <c r="I264" s="6"/>
      <c r="J264" s="10" t="n">
        <f aca="false">IF(I264="",0,IF(I264="Win",G264*H264,IF(OR(I264="Push",I264="Void"),H264,0)))</f>
        <v>0</v>
      </c>
      <c r="K264" s="10" t="n">
        <f aca="false">IF(I264="",0,J264-H264)</f>
        <v>0</v>
      </c>
      <c r="L264" s="10" t="n">
        <f aca="false">IF(I264="",L263,L263+K264)</f>
        <v>32.55</v>
      </c>
      <c r="M264" s="11" t="str">
        <f aca="false">IF(I264="","",IF(SUMPRODUCT(--(I$4:I264&lt;&gt;"")*H$4:H264)=0,"",L264/SUMPRODUCT(--(I$4:I264&lt;&gt;"")*H$4:H264)))</f>
        <v/>
      </c>
      <c r="N264" s="12"/>
      <c r="O264" s="13"/>
    </row>
    <row r="265" customFormat="false" ht="15" hidden="false" customHeight="false" outlineLevel="0" collapsed="false">
      <c r="A265" s="4" t="n">
        <v>262</v>
      </c>
      <c r="B265" s="5"/>
      <c r="C265" s="6"/>
      <c r="D265" s="7"/>
      <c r="E265" s="7"/>
      <c r="F265" s="6"/>
      <c r="G265" s="8"/>
      <c r="H265" s="9"/>
      <c r="I265" s="6"/>
      <c r="J265" s="10" t="n">
        <f aca="false">IF(I265="",0,IF(I265="Win",G265*H265,IF(OR(I265="Push",I265="Void"),H265,0)))</f>
        <v>0</v>
      </c>
      <c r="K265" s="10" t="n">
        <f aca="false">IF(I265="",0,J265-H265)</f>
        <v>0</v>
      </c>
      <c r="L265" s="10" t="n">
        <f aca="false">IF(I265="",L264,L264+K265)</f>
        <v>32.55</v>
      </c>
      <c r="M265" s="11" t="str">
        <f aca="false">IF(I265="","",IF(SUMPRODUCT(--(I$4:I265&lt;&gt;"")*H$4:H265)=0,"",L265/SUMPRODUCT(--(I$4:I265&lt;&gt;"")*H$4:H265)))</f>
        <v/>
      </c>
      <c r="N265" s="12"/>
      <c r="O265" s="13"/>
    </row>
    <row r="266" customFormat="false" ht="15" hidden="false" customHeight="false" outlineLevel="0" collapsed="false">
      <c r="A266" s="4" t="n">
        <v>263</v>
      </c>
      <c r="B266" s="5"/>
      <c r="C266" s="6"/>
      <c r="D266" s="7"/>
      <c r="E266" s="7"/>
      <c r="F266" s="6"/>
      <c r="G266" s="8"/>
      <c r="H266" s="9"/>
      <c r="I266" s="6"/>
      <c r="J266" s="10" t="n">
        <f aca="false">IF(I266="",0,IF(I266="Win",G266*H266,IF(OR(I266="Push",I266="Void"),H266,0)))</f>
        <v>0</v>
      </c>
      <c r="K266" s="10" t="n">
        <f aca="false">IF(I266="",0,J266-H266)</f>
        <v>0</v>
      </c>
      <c r="L266" s="10" t="n">
        <f aca="false">IF(I266="",L265,L265+K266)</f>
        <v>32.55</v>
      </c>
      <c r="M266" s="11" t="str">
        <f aca="false">IF(I266="","",IF(SUMPRODUCT(--(I$4:I266&lt;&gt;"")*H$4:H266)=0,"",L266/SUMPRODUCT(--(I$4:I266&lt;&gt;"")*H$4:H266)))</f>
        <v/>
      </c>
      <c r="N266" s="12"/>
      <c r="O266" s="13"/>
    </row>
    <row r="267" customFormat="false" ht="15" hidden="false" customHeight="false" outlineLevel="0" collapsed="false">
      <c r="A267" s="4" t="n">
        <v>264</v>
      </c>
      <c r="B267" s="5"/>
      <c r="C267" s="6"/>
      <c r="D267" s="7"/>
      <c r="E267" s="7"/>
      <c r="F267" s="6"/>
      <c r="G267" s="8"/>
      <c r="H267" s="9"/>
      <c r="I267" s="6"/>
      <c r="J267" s="10" t="n">
        <f aca="false">IF(I267="",0,IF(I267="Win",G267*H267,IF(OR(I267="Push",I267="Void"),H267,0)))</f>
        <v>0</v>
      </c>
      <c r="K267" s="10" t="n">
        <f aca="false">IF(I267="",0,J267-H267)</f>
        <v>0</v>
      </c>
      <c r="L267" s="10" t="n">
        <f aca="false">IF(I267="",L266,L266+K267)</f>
        <v>32.55</v>
      </c>
      <c r="M267" s="11" t="str">
        <f aca="false">IF(I267="","",IF(SUMPRODUCT(--(I$4:I267&lt;&gt;"")*H$4:H267)=0,"",L267/SUMPRODUCT(--(I$4:I267&lt;&gt;"")*H$4:H267)))</f>
        <v/>
      </c>
      <c r="N267" s="12"/>
      <c r="O267" s="13"/>
    </row>
    <row r="268" customFormat="false" ht="15" hidden="false" customHeight="false" outlineLevel="0" collapsed="false">
      <c r="A268" s="4" t="n">
        <v>265</v>
      </c>
      <c r="B268" s="5"/>
      <c r="C268" s="6"/>
      <c r="D268" s="7"/>
      <c r="E268" s="7"/>
      <c r="F268" s="6"/>
      <c r="G268" s="8"/>
      <c r="H268" s="9"/>
      <c r="I268" s="6"/>
      <c r="J268" s="10" t="n">
        <f aca="false">IF(I268="",0,IF(I268="Win",G268*H268,IF(OR(I268="Push",I268="Void"),H268,0)))</f>
        <v>0</v>
      </c>
      <c r="K268" s="10" t="n">
        <f aca="false">IF(I268="",0,J268-H268)</f>
        <v>0</v>
      </c>
      <c r="L268" s="10" t="n">
        <f aca="false">IF(I268="",L267,L267+K268)</f>
        <v>32.55</v>
      </c>
      <c r="M268" s="11" t="str">
        <f aca="false">IF(I268="","",IF(SUMPRODUCT(--(I$4:I268&lt;&gt;"")*H$4:H268)=0,"",L268/SUMPRODUCT(--(I$4:I268&lt;&gt;"")*H$4:H268)))</f>
        <v/>
      </c>
      <c r="N268" s="12"/>
      <c r="O268" s="13"/>
    </row>
    <row r="269" customFormat="false" ht="15" hidden="false" customHeight="false" outlineLevel="0" collapsed="false">
      <c r="A269" s="4" t="n">
        <v>266</v>
      </c>
      <c r="B269" s="5"/>
      <c r="C269" s="6"/>
      <c r="D269" s="7"/>
      <c r="E269" s="7"/>
      <c r="F269" s="6"/>
      <c r="G269" s="8"/>
      <c r="H269" s="9"/>
      <c r="I269" s="6"/>
      <c r="J269" s="10" t="n">
        <f aca="false">IF(I269="",0,IF(I269="Win",G269*H269,IF(OR(I269="Push",I269="Void"),H269,0)))</f>
        <v>0</v>
      </c>
      <c r="K269" s="10" t="n">
        <f aca="false">IF(I269="",0,J269-H269)</f>
        <v>0</v>
      </c>
      <c r="L269" s="10" t="n">
        <f aca="false">IF(I269="",L268,L268+K269)</f>
        <v>32.55</v>
      </c>
      <c r="M269" s="11" t="str">
        <f aca="false">IF(I269="","",IF(SUMPRODUCT(--(I$4:I269&lt;&gt;"")*H$4:H269)=0,"",L269/SUMPRODUCT(--(I$4:I269&lt;&gt;"")*H$4:H269)))</f>
        <v/>
      </c>
      <c r="N269" s="12"/>
      <c r="O269" s="13"/>
    </row>
    <row r="270" customFormat="false" ht="15" hidden="false" customHeight="false" outlineLevel="0" collapsed="false">
      <c r="A270" s="4" t="n">
        <v>267</v>
      </c>
      <c r="B270" s="5"/>
      <c r="C270" s="6"/>
      <c r="D270" s="7"/>
      <c r="E270" s="7"/>
      <c r="F270" s="6"/>
      <c r="G270" s="8"/>
      <c r="H270" s="9"/>
      <c r="I270" s="6"/>
      <c r="J270" s="10" t="n">
        <f aca="false">IF(I270="",0,IF(I270="Win",G270*H270,IF(OR(I270="Push",I270="Void"),H270,0)))</f>
        <v>0</v>
      </c>
      <c r="K270" s="10" t="n">
        <f aca="false">IF(I270="",0,J270-H270)</f>
        <v>0</v>
      </c>
      <c r="L270" s="10" t="n">
        <f aca="false">IF(I270="",L269,L269+K270)</f>
        <v>32.55</v>
      </c>
      <c r="M270" s="11" t="str">
        <f aca="false">IF(I270="","",IF(SUMPRODUCT(--(I$4:I270&lt;&gt;"")*H$4:H270)=0,"",L270/SUMPRODUCT(--(I$4:I270&lt;&gt;"")*H$4:H270)))</f>
        <v/>
      </c>
      <c r="N270" s="12"/>
      <c r="O270" s="13"/>
    </row>
    <row r="271" customFormat="false" ht="15" hidden="false" customHeight="false" outlineLevel="0" collapsed="false">
      <c r="A271" s="4" t="n">
        <v>268</v>
      </c>
      <c r="B271" s="5"/>
      <c r="C271" s="6"/>
      <c r="D271" s="7"/>
      <c r="E271" s="7"/>
      <c r="F271" s="6"/>
      <c r="G271" s="8"/>
      <c r="H271" s="9"/>
      <c r="I271" s="6"/>
      <c r="J271" s="10" t="n">
        <f aca="false">IF(I271="",0,IF(I271="Win",G271*H271,IF(OR(I271="Push",I271="Void"),H271,0)))</f>
        <v>0</v>
      </c>
      <c r="K271" s="10" t="n">
        <f aca="false">IF(I271="",0,J271-H271)</f>
        <v>0</v>
      </c>
      <c r="L271" s="10" t="n">
        <f aca="false">IF(I271="",L270,L270+K271)</f>
        <v>32.55</v>
      </c>
      <c r="M271" s="11" t="str">
        <f aca="false">IF(I271="","",IF(SUMPRODUCT(--(I$4:I271&lt;&gt;"")*H$4:H271)=0,"",L271/SUMPRODUCT(--(I$4:I271&lt;&gt;"")*H$4:H271)))</f>
        <v/>
      </c>
      <c r="N271" s="12"/>
      <c r="O271" s="13"/>
    </row>
    <row r="272" customFormat="false" ht="15" hidden="false" customHeight="false" outlineLevel="0" collapsed="false">
      <c r="A272" s="4" t="n">
        <v>269</v>
      </c>
      <c r="B272" s="5"/>
      <c r="C272" s="6"/>
      <c r="D272" s="7"/>
      <c r="E272" s="7"/>
      <c r="F272" s="6"/>
      <c r="G272" s="8"/>
      <c r="H272" s="9"/>
      <c r="I272" s="6"/>
      <c r="J272" s="10" t="n">
        <f aca="false">IF(I272="",0,IF(I272="Win",G272*H272,IF(OR(I272="Push",I272="Void"),H272,0)))</f>
        <v>0</v>
      </c>
      <c r="K272" s="10" t="n">
        <f aca="false">IF(I272="",0,J272-H272)</f>
        <v>0</v>
      </c>
      <c r="L272" s="10" t="n">
        <f aca="false">IF(I272="",L271,L271+K272)</f>
        <v>32.55</v>
      </c>
      <c r="M272" s="11" t="str">
        <f aca="false">IF(I272="","",IF(SUMPRODUCT(--(I$4:I272&lt;&gt;"")*H$4:H272)=0,"",L272/SUMPRODUCT(--(I$4:I272&lt;&gt;"")*H$4:H272)))</f>
        <v/>
      </c>
      <c r="N272" s="12"/>
      <c r="O272" s="13"/>
    </row>
    <row r="273" customFormat="false" ht="15" hidden="false" customHeight="false" outlineLevel="0" collapsed="false">
      <c r="A273" s="4" t="n">
        <v>270</v>
      </c>
      <c r="B273" s="5"/>
      <c r="C273" s="6"/>
      <c r="D273" s="7"/>
      <c r="E273" s="7"/>
      <c r="F273" s="6"/>
      <c r="G273" s="8"/>
      <c r="H273" s="9"/>
      <c r="I273" s="6"/>
      <c r="J273" s="10" t="n">
        <f aca="false">IF(I273="",0,IF(I273="Win",G273*H273,IF(OR(I273="Push",I273="Void"),H273,0)))</f>
        <v>0</v>
      </c>
      <c r="K273" s="10" t="n">
        <f aca="false">IF(I273="",0,J273-H273)</f>
        <v>0</v>
      </c>
      <c r="L273" s="10" t="n">
        <f aca="false">IF(I273="",L272,L272+K273)</f>
        <v>32.55</v>
      </c>
      <c r="M273" s="11" t="str">
        <f aca="false">IF(I273="","",IF(SUMPRODUCT(--(I$4:I273&lt;&gt;"")*H$4:H273)=0,"",L273/SUMPRODUCT(--(I$4:I273&lt;&gt;"")*H$4:H273)))</f>
        <v/>
      </c>
      <c r="N273" s="12"/>
      <c r="O273" s="13"/>
    </row>
    <row r="274" customFormat="false" ht="15" hidden="false" customHeight="false" outlineLevel="0" collapsed="false">
      <c r="A274" s="4" t="n">
        <v>271</v>
      </c>
      <c r="B274" s="5"/>
      <c r="C274" s="6"/>
      <c r="D274" s="7"/>
      <c r="E274" s="7"/>
      <c r="F274" s="6"/>
      <c r="G274" s="8"/>
      <c r="H274" s="9"/>
      <c r="I274" s="6"/>
      <c r="J274" s="10" t="n">
        <f aca="false">IF(I274="",0,IF(I274="Win",G274*H274,IF(OR(I274="Push",I274="Void"),H274,0)))</f>
        <v>0</v>
      </c>
      <c r="K274" s="10" t="n">
        <f aca="false">IF(I274="",0,J274-H274)</f>
        <v>0</v>
      </c>
      <c r="L274" s="10" t="n">
        <f aca="false">IF(I274="",L273,L273+K274)</f>
        <v>32.55</v>
      </c>
      <c r="M274" s="11" t="str">
        <f aca="false">IF(I274="","",IF(SUMPRODUCT(--(I$4:I274&lt;&gt;"")*H$4:H274)=0,"",L274/SUMPRODUCT(--(I$4:I274&lt;&gt;"")*H$4:H274)))</f>
        <v/>
      </c>
      <c r="N274" s="12"/>
      <c r="O274" s="13"/>
    </row>
    <row r="275" customFormat="false" ht="15" hidden="false" customHeight="false" outlineLevel="0" collapsed="false">
      <c r="A275" s="4" t="n">
        <v>272</v>
      </c>
      <c r="B275" s="5"/>
      <c r="C275" s="6"/>
      <c r="D275" s="7"/>
      <c r="E275" s="7"/>
      <c r="F275" s="6"/>
      <c r="G275" s="8"/>
      <c r="H275" s="9"/>
      <c r="I275" s="6"/>
      <c r="J275" s="10" t="n">
        <f aca="false">IF(I275="",0,IF(I275="Win",G275*H275,IF(OR(I275="Push",I275="Void"),H275,0)))</f>
        <v>0</v>
      </c>
      <c r="K275" s="10" t="n">
        <f aca="false">IF(I275="",0,J275-H275)</f>
        <v>0</v>
      </c>
      <c r="L275" s="10" t="n">
        <f aca="false">IF(I275="",L274,L274+K275)</f>
        <v>32.55</v>
      </c>
      <c r="M275" s="11" t="str">
        <f aca="false">IF(I275="","",IF(SUMPRODUCT(--(I$4:I275&lt;&gt;"")*H$4:H275)=0,"",L275/SUMPRODUCT(--(I$4:I275&lt;&gt;"")*H$4:H275)))</f>
        <v/>
      </c>
      <c r="N275" s="12"/>
      <c r="O275" s="13"/>
    </row>
    <row r="276" customFormat="false" ht="15" hidden="false" customHeight="false" outlineLevel="0" collapsed="false">
      <c r="A276" s="4" t="n">
        <v>273</v>
      </c>
      <c r="B276" s="5"/>
      <c r="C276" s="6"/>
      <c r="D276" s="7"/>
      <c r="E276" s="7"/>
      <c r="F276" s="6"/>
      <c r="G276" s="8"/>
      <c r="H276" s="9"/>
      <c r="I276" s="6"/>
      <c r="J276" s="10" t="n">
        <f aca="false">IF(I276="",0,IF(I276="Win",G276*H276,IF(OR(I276="Push",I276="Void"),H276,0)))</f>
        <v>0</v>
      </c>
      <c r="K276" s="10" t="n">
        <f aca="false">IF(I276="",0,J276-H276)</f>
        <v>0</v>
      </c>
      <c r="L276" s="10" t="n">
        <f aca="false">IF(I276="",L275,L275+K276)</f>
        <v>32.55</v>
      </c>
      <c r="M276" s="11" t="str">
        <f aca="false">IF(I276="","",IF(SUMPRODUCT(--(I$4:I276&lt;&gt;"")*H$4:H276)=0,"",L276/SUMPRODUCT(--(I$4:I276&lt;&gt;"")*H$4:H276)))</f>
        <v/>
      </c>
      <c r="N276" s="12"/>
      <c r="O276" s="13"/>
    </row>
    <row r="277" customFormat="false" ht="15" hidden="false" customHeight="false" outlineLevel="0" collapsed="false">
      <c r="A277" s="4" t="n">
        <v>274</v>
      </c>
      <c r="B277" s="5"/>
      <c r="C277" s="6"/>
      <c r="D277" s="7"/>
      <c r="E277" s="7"/>
      <c r="F277" s="6"/>
      <c r="G277" s="8"/>
      <c r="H277" s="9"/>
      <c r="I277" s="6"/>
      <c r="J277" s="10" t="n">
        <f aca="false">IF(I277="",0,IF(I277="Win",G277*H277,IF(OR(I277="Push",I277="Void"),H277,0)))</f>
        <v>0</v>
      </c>
      <c r="K277" s="10" t="n">
        <f aca="false">IF(I277="",0,J277-H277)</f>
        <v>0</v>
      </c>
      <c r="L277" s="10" t="n">
        <f aca="false">IF(I277="",L276,L276+K277)</f>
        <v>32.55</v>
      </c>
      <c r="M277" s="11" t="str">
        <f aca="false">IF(I277="","",IF(SUMPRODUCT(--(I$4:I277&lt;&gt;"")*H$4:H277)=0,"",L277/SUMPRODUCT(--(I$4:I277&lt;&gt;"")*H$4:H277)))</f>
        <v/>
      </c>
      <c r="N277" s="12"/>
      <c r="O277" s="13"/>
    </row>
    <row r="278" customFormat="false" ht="15" hidden="false" customHeight="false" outlineLevel="0" collapsed="false">
      <c r="A278" s="4" t="n">
        <v>275</v>
      </c>
      <c r="B278" s="5"/>
      <c r="C278" s="6"/>
      <c r="D278" s="7"/>
      <c r="E278" s="7"/>
      <c r="F278" s="6"/>
      <c r="G278" s="8"/>
      <c r="H278" s="9"/>
      <c r="I278" s="6"/>
      <c r="J278" s="10" t="n">
        <f aca="false">IF(I278="",0,IF(I278="Win",G278*H278,IF(OR(I278="Push",I278="Void"),H278,0)))</f>
        <v>0</v>
      </c>
      <c r="K278" s="10" t="n">
        <f aca="false">IF(I278="",0,J278-H278)</f>
        <v>0</v>
      </c>
      <c r="L278" s="10" t="n">
        <f aca="false">IF(I278="",L277,L277+K278)</f>
        <v>32.55</v>
      </c>
      <c r="M278" s="11" t="str">
        <f aca="false">IF(I278="","",IF(SUMPRODUCT(--(I$4:I278&lt;&gt;"")*H$4:H278)=0,"",L278/SUMPRODUCT(--(I$4:I278&lt;&gt;"")*H$4:H278)))</f>
        <v/>
      </c>
      <c r="N278" s="12"/>
      <c r="O278" s="13"/>
    </row>
    <row r="279" customFormat="false" ht="15" hidden="false" customHeight="false" outlineLevel="0" collapsed="false">
      <c r="A279" s="4" t="n">
        <v>276</v>
      </c>
      <c r="B279" s="5"/>
      <c r="C279" s="6"/>
      <c r="D279" s="7"/>
      <c r="E279" s="7"/>
      <c r="F279" s="6"/>
      <c r="G279" s="8"/>
      <c r="H279" s="9"/>
      <c r="I279" s="6"/>
      <c r="J279" s="10" t="n">
        <f aca="false">IF(I279="",0,IF(I279="Win",G279*H279,IF(OR(I279="Push",I279="Void"),H279,0)))</f>
        <v>0</v>
      </c>
      <c r="K279" s="10" t="n">
        <f aca="false">IF(I279="",0,J279-H279)</f>
        <v>0</v>
      </c>
      <c r="L279" s="10" t="n">
        <f aca="false">IF(I279="",L278,L278+K279)</f>
        <v>32.55</v>
      </c>
      <c r="M279" s="11" t="str">
        <f aca="false">IF(I279="","",IF(SUMPRODUCT(--(I$4:I279&lt;&gt;"")*H$4:H279)=0,"",L279/SUMPRODUCT(--(I$4:I279&lt;&gt;"")*H$4:H279)))</f>
        <v/>
      </c>
      <c r="N279" s="12"/>
      <c r="O279" s="13"/>
    </row>
    <row r="280" customFormat="false" ht="15" hidden="false" customHeight="false" outlineLevel="0" collapsed="false">
      <c r="A280" s="4" t="n">
        <v>277</v>
      </c>
      <c r="B280" s="5"/>
      <c r="C280" s="6"/>
      <c r="D280" s="7"/>
      <c r="E280" s="7"/>
      <c r="F280" s="6"/>
      <c r="G280" s="8"/>
      <c r="H280" s="9"/>
      <c r="I280" s="6"/>
      <c r="J280" s="10" t="n">
        <f aca="false">IF(I280="",0,IF(I280="Win",G280*H280,IF(OR(I280="Push",I280="Void"),H280,0)))</f>
        <v>0</v>
      </c>
      <c r="K280" s="10" t="n">
        <f aca="false">IF(I280="",0,J280-H280)</f>
        <v>0</v>
      </c>
      <c r="L280" s="10" t="n">
        <f aca="false">IF(I280="",L279,L279+K280)</f>
        <v>32.55</v>
      </c>
      <c r="M280" s="11" t="str">
        <f aca="false">IF(I280="","",IF(SUMPRODUCT(--(I$4:I280&lt;&gt;"")*H$4:H280)=0,"",L280/SUMPRODUCT(--(I$4:I280&lt;&gt;"")*H$4:H280)))</f>
        <v/>
      </c>
      <c r="N280" s="12"/>
      <c r="O280" s="13"/>
    </row>
    <row r="281" customFormat="false" ht="15" hidden="false" customHeight="false" outlineLevel="0" collapsed="false">
      <c r="A281" s="4" t="n">
        <v>278</v>
      </c>
      <c r="B281" s="5"/>
      <c r="C281" s="6"/>
      <c r="D281" s="7"/>
      <c r="E281" s="7"/>
      <c r="F281" s="6"/>
      <c r="G281" s="8"/>
      <c r="H281" s="9"/>
      <c r="I281" s="6"/>
      <c r="J281" s="10" t="n">
        <f aca="false">IF(I281="",0,IF(I281="Win",G281*H281,IF(OR(I281="Push",I281="Void"),H281,0)))</f>
        <v>0</v>
      </c>
      <c r="K281" s="10" t="n">
        <f aca="false">IF(I281="",0,J281-H281)</f>
        <v>0</v>
      </c>
      <c r="L281" s="10" t="n">
        <f aca="false">IF(I281="",L280,L280+K281)</f>
        <v>32.55</v>
      </c>
      <c r="M281" s="11" t="str">
        <f aca="false">IF(I281="","",IF(SUMPRODUCT(--(I$4:I281&lt;&gt;"")*H$4:H281)=0,"",L281/SUMPRODUCT(--(I$4:I281&lt;&gt;"")*H$4:H281)))</f>
        <v/>
      </c>
      <c r="N281" s="12"/>
      <c r="O281" s="13"/>
    </row>
    <row r="282" customFormat="false" ht="15" hidden="false" customHeight="false" outlineLevel="0" collapsed="false">
      <c r="A282" s="4" t="n">
        <v>279</v>
      </c>
      <c r="B282" s="5"/>
      <c r="C282" s="6"/>
      <c r="D282" s="7"/>
      <c r="E282" s="7"/>
      <c r="F282" s="6"/>
      <c r="G282" s="8"/>
      <c r="H282" s="9"/>
      <c r="I282" s="6"/>
      <c r="J282" s="10" t="n">
        <f aca="false">IF(I282="",0,IF(I282="Win",G282*H282,IF(OR(I282="Push",I282="Void"),H282,0)))</f>
        <v>0</v>
      </c>
      <c r="K282" s="10" t="n">
        <f aca="false">IF(I282="",0,J282-H282)</f>
        <v>0</v>
      </c>
      <c r="L282" s="10" t="n">
        <f aca="false">IF(I282="",L281,L281+K282)</f>
        <v>32.55</v>
      </c>
      <c r="M282" s="11" t="str">
        <f aca="false">IF(I282="","",IF(SUMPRODUCT(--(I$4:I282&lt;&gt;"")*H$4:H282)=0,"",L282/SUMPRODUCT(--(I$4:I282&lt;&gt;"")*H$4:H282)))</f>
        <v/>
      </c>
      <c r="N282" s="12"/>
      <c r="O282" s="13"/>
    </row>
    <row r="283" customFormat="false" ht="15" hidden="false" customHeight="false" outlineLevel="0" collapsed="false">
      <c r="A283" s="4" t="n">
        <v>280</v>
      </c>
      <c r="B283" s="5"/>
      <c r="C283" s="6"/>
      <c r="D283" s="7"/>
      <c r="E283" s="7"/>
      <c r="F283" s="6"/>
      <c r="G283" s="8"/>
      <c r="H283" s="9"/>
      <c r="I283" s="6"/>
      <c r="J283" s="10" t="n">
        <f aca="false">IF(I283="",0,IF(I283="Win",G283*H283,IF(OR(I283="Push",I283="Void"),H283,0)))</f>
        <v>0</v>
      </c>
      <c r="K283" s="10" t="n">
        <f aca="false">IF(I283="",0,J283-H283)</f>
        <v>0</v>
      </c>
      <c r="L283" s="10" t="n">
        <f aca="false">IF(I283="",L282,L282+K283)</f>
        <v>32.55</v>
      </c>
      <c r="M283" s="11" t="str">
        <f aca="false">IF(I283="","",IF(SUMPRODUCT(--(I$4:I283&lt;&gt;"")*H$4:H283)=0,"",L283/SUMPRODUCT(--(I$4:I283&lt;&gt;"")*H$4:H283)))</f>
        <v/>
      </c>
      <c r="N283" s="12"/>
      <c r="O283" s="13"/>
    </row>
    <row r="284" customFormat="false" ht="15" hidden="false" customHeight="false" outlineLevel="0" collapsed="false">
      <c r="A284" s="4" t="n">
        <v>281</v>
      </c>
      <c r="B284" s="5"/>
      <c r="C284" s="6"/>
      <c r="D284" s="7"/>
      <c r="E284" s="7"/>
      <c r="F284" s="6"/>
      <c r="G284" s="8"/>
      <c r="H284" s="9"/>
      <c r="I284" s="6"/>
      <c r="J284" s="10" t="n">
        <f aca="false">IF(I284="",0,IF(I284="Win",G284*H284,IF(OR(I284="Push",I284="Void"),H284,0)))</f>
        <v>0</v>
      </c>
      <c r="K284" s="10" t="n">
        <f aca="false">IF(I284="",0,J284-H284)</f>
        <v>0</v>
      </c>
      <c r="L284" s="10" t="n">
        <f aca="false">IF(I284="",L283,L283+K284)</f>
        <v>32.55</v>
      </c>
      <c r="M284" s="11" t="str">
        <f aca="false">IF(I284="","",IF(SUMPRODUCT(--(I$4:I284&lt;&gt;"")*H$4:H284)=0,"",L284/SUMPRODUCT(--(I$4:I284&lt;&gt;"")*H$4:H284)))</f>
        <v/>
      </c>
      <c r="N284" s="12"/>
      <c r="O284" s="13"/>
    </row>
    <row r="285" customFormat="false" ht="15" hidden="false" customHeight="false" outlineLevel="0" collapsed="false">
      <c r="A285" s="4" t="n">
        <v>282</v>
      </c>
      <c r="B285" s="5"/>
      <c r="C285" s="6"/>
      <c r="D285" s="7"/>
      <c r="E285" s="7"/>
      <c r="F285" s="6"/>
      <c r="G285" s="8"/>
      <c r="H285" s="9"/>
      <c r="I285" s="6"/>
      <c r="J285" s="10" t="n">
        <f aca="false">IF(I285="",0,IF(I285="Win",G285*H285,IF(OR(I285="Push",I285="Void"),H285,0)))</f>
        <v>0</v>
      </c>
      <c r="K285" s="10" t="n">
        <f aca="false">IF(I285="",0,J285-H285)</f>
        <v>0</v>
      </c>
      <c r="L285" s="10" t="n">
        <f aca="false">IF(I285="",L284,L284+K285)</f>
        <v>32.55</v>
      </c>
      <c r="M285" s="11" t="str">
        <f aca="false">IF(I285="","",IF(SUMPRODUCT(--(I$4:I285&lt;&gt;"")*H$4:H285)=0,"",L285/SUMPRODUCT(--(I$4:I285&lt;&gt;"")*H$4:H285)))</f>
        <v/>
      </c>
      <c r="N285" s="12"/>
      <c r="O285" s="13"/>
    </row>
    <row r="286" customFormat="false" ht="15" hidden="false" customHeight="false" outlineLevel="0" collapsed="false">
      <c r="A286" s="4" t="n">
        <v>283</v>
      </c>
      <c r="B286" s="5"/>
      <c r="C286" s="6"/>
      <c r="D286" s="7"/>
      <c r="E286" s="7"/>
      <c r="F286" s="6"/>
      <c r="G286" s="8"/>
      <c r="H286" s="9"/>
      <c r="I286" s="6"/>
      <c r="J286" s="10" t="n">
        <f aca="false">IF(I286="",0,IF(I286="Win",G286*H286,IF(OR(I286="Push",I286="Void"),H286,0)))</f>
        <v>0</v>
      </c>
      <c r="K286" s="10" t="n">
        <f aca="false">IF(I286="",0,J286-H286)</f>
        <v>0</v>
      </c>
      <c r="L286" s="10" t="n">
        <f aca="false">IF(I286="",L285,L285+K286)</f>
        <v>32.55</v>
      </c>
      <c r="M286" s="11" t="str">
        <f aca="false">IF(I286="","",IF(SUMPRODUCT(--(I$4:I286&lt;&gt;"")*H$4:H286)=0,"",L286/SUMPRODUCT(--(I$4:I286&lt;&gt;"")*H$4:H286)))</f>
        <v/>
      </c>
      <c r="N286" s="12"/>
      <c r="O286" s="13"/>
    </row>
    <row r="287" customFormat="false" ht="15" hidden="false" customHeight="false" outlineLevel="0" collapsed="false">
      <c r="A287" s="4" t="n">
        <v>284</v>
      </c>
      <c r="B287" s="5"/>
      <c r="C287" s="6"/>
      <c r="D287" s="7"/>
      <c r="E287" s="7"/>
      <c r="F287" s="6"/>
      <c r="G287" s="8"/>
      <c r="H287" s="9"/>
      <c r="I287" s="6"/>
      <c r="J287" s="10" t="n">
        <f aca="false">IF(I287="",0,IF(I287="Win",G287*H287,IF(OR(I287="Push",I287="Void"),H287,0)))</f>
        <v>0</v>
      </c>
      <c r="K287" s="10" t="n">
        <f aca="false">IF(I287="",0,J287-H287)</f>
        <v>0</v>
      </c>
      <c r="L287" s="10" t="n">
        <f aca="false">IF(I287="",L286,L286+K287)</f>
        <v>32.55</v>
      </c>
      <c r="M287" s="11" t="str">
        <f aca="false">IF(I287="","",IF(SUMPRODUCT(--(I$4:I287&lt;&gt;"")*H$4:H287)=0,"",L287/SUMPRODUCT(--(I$4:I287&lt;&gt;"")*H$4:H287)))</f>
        <v/>
      </c>
      <c r="N287" s="12"/>
      <c r="O287" s="13"/>
    </row>
    <row r="288" customFormat="false" ht="15" hidden="false" customHeight="false" outlineLevel="0" collapsed="false">
      <c r="A288" s="4" t="n">
        <v>285</v>
      </c>
      <c r="B288" s="5"/>
      <c r="C288" s="6"/>
      <c r="D288" s="7"/>
      <c r="E288" s="7"/>
      <c r="F288" s="6"/>
      <c r="G288" s="8"/>
      <c r="H288" s="9"/>
      <c r="I288" s="6"/>
      <c r="J288" s="10" t="n">
        <f aca="false">IF(I288="",0,IF(I288="Win",G288*H288,IF(OR(I288="Push",I288="Void"),H288,0)))</f>
        <v>0</v>
      </c>
      <c r="K288" s="10" t="n">
        <f aca="false">IF(I288="",0,J288-H288)</f>
        <v>0</v>
      </c>
      <c r="L288" s="10" t="n">
        <f aca="false">IF(I288="",L287,L287+K288)</f>
        <v>32.55</v>
      </c>
      <c r="M288" s="11" t="str">
        <f aca="false">IF(I288="","",IF(SUMPRODUCT(--(I$4:I288&lt;&gt;"")*H$4:H288)=0,"",L288/SUMPRODUCT(--(I$4:I288&lt;&gt;"")*H$4:H288)))</f>
        <v/>
      </c>
      <c r="N288" s="12"/>
      <c r="O288" s="13"/>
    </row>
    <row r="289" customFormat="false" ht="15" hidden="false" customHeight="false" outlineLevel="0" collapsed="false">
      <c r="A289" s="4" t="n">
        <v>286</v>
      </c>
      <c r="B289" s="5"/>
      <c r="C289" s="6"/>
      <c r="D289" s="7"/>
      <c r="E289" s="7"/>
      <c r="F289" s="6"/>
      <c r="G289" s="8"/>
      <c r="H289" s="9"/>
      <c r="I289" s="6"/>
      <c r="J289" s="10" t="n">
        <f aca="false">IF(I289="",0,IF(I289="Win",G289*H289,IF(OR(I289="Push",I289="Void"),H289,0)))</f>
        <v>0</v>
      </c>
      <c r="K289" s="10" t="n">
        <f aca="false">IF(I289="",0,J289-H289)</f>
        <v>0</v>
      </c>
      <c r="L289" s="10" t="n">
        <f aca="false">IF(I289="",L288,L288+K289)</f>
        <v>32.55</v>
      </c>
      <c r="M289" s="11" t="str">
        <f aca="false">IF(I289="","",IF(SUMPRODUCT(--(I$4:I289&lt;&gt;"")*H$4:H289)=0,"",L289/SUMPRODUCT(--(I$4:I289&lt;&gt;"")*H$4:H289)))</f>
        <v/>
      </c>
      <c r="N289" s="12"/>
      <c r="O289" s="13"/>
    </row>
    <row r="290" customFormat="false" ht="15" hidden="false" customHeight="false" outlineLevel="0" collapsed="false">
      <c r="A290" s="4" t="n">
        <v>287</v>
      </c>
      <c r="B290" s="5"/>
      <c r="C290" s="6"/>
      <c r="D290" s="7"/>
      <c r="E290" s="7"/>
      <c r="F290" s="6"/>
      <c r="G290" s="8"/>
      <c r="H290" s="9"/>
      <c r="I290" s="6"/>
      <c r="J290" s="10" t="n">
        <f aca="false">IF(I290="",0,IF(I290="Win",G290*H290,IF(OR(I290="Push",I290="Void"),H290,0)))</f>
        <v>0</v>
      </c>
      <c r="K290" s="10" t="n">
        <f aca="false">IF(I290="",0,J290-H290)</f>
        <v>0</v>
      </c>
      <c r="L290" s="10" t="n">
        <f aca="false">IF(I290="",L289,L289+K290)</f>
        <v>32.55</v>
      </c>
      <c r="M290" s="11" t="str">
        <f aca="false">IF(I290="","",IF(SUMPRODUCT(--(I$4:I290&lt;&gt;"")*H$4:H290)=0,"",L290/SUMPRODUCT(--(I$4:I290&lt;&gt;"")*H$4:H290)))</f>
        <v/>
      </c>
      <c r="N290" s="12"/>
      <c r="O290" s="13"/>
    </row>
    <row r="291" customFormat="false" ht="15" hidden="false" customHeight="false" outlineLevel="0" collapsed="false">
      <c r="A291" s="4" t="n">
        <v>288</v>
      </c>
      <c r="B291" s="5"/>
      <c r="C291" s="6"/>
      <c r="D291" s="7"/>
      <c r="E291" s="7"/>
      <c r="F291" s="6"/>
      <c r="G291" s="8"/>
      <c r="H291" s="9"/>
      <c r="I291" s="6"/>
      <c r="J291" s="10" t="n">
        <f aca="false">IF(I291="",0,IF(I291="Win",G291*H291,IF(OR(I291="Push",I291="Void"),H291,0)))</f>
        <v>0</v>
      </c>
      <c r="K291" s="10" t="n">
        <f aca="false">IF(I291="",0,J291-H291)</f>
        <v>0</v>
      </c>
      <c r="L291" s="10" t="n">
        <f aca="false">IF(I291="",L290,L290+K291)</f>
        <v>32.55</v>
      </c>
      <c r="M291" s="11" t="str">
        <f aca="false">IF(I291="","",IF(SUMPRODUCT(--(I$4:I291&lt;&gt;"")*H$4:H291)=0,"",L291/SUMPRODUCT(--(I$4:I291&lt;&gt;"")*H$4:H291)))</f>
        <v/>
      </c>
      <c r="N291" s="12"/>
      <c r="O291" s="13"/>
    </row>
    <row r="292" customFormat="false" ht="15" hidden="false" customHeight="false" outlineLevel="0" collapsed="false">
      <c r="A292" s="4" t="n">
        <v>289</v>
      </c>
      <c r="B292" s="5"/>
      <c r="C292" s="6"/>
      <c r="D292" s="7"/>
      <c r="E292" s="7"/>
      <c r="F292" s="6"/>
      <c r="G292" s="8"/>
      <c r="H292" s="9"/>
      <c r="I292" s="6"/>
      <c r="J292" s="10" t="n">
        <f aca="false">IF(I292="",0,IF(I292="Win",G292*H292,IF(OR(I292="Push",I292="Void"),H292,0)))</f>
        <v>0</v>
      </c>
      <c r="K292" s="10" t="n">
        <f aca="false">IF(I292="",0,J292-H292)</f>
        <v>0</v>
      </c>
      <c r="L292" s="10" t="n">
        <f aca="false">IF(I292="",L291,L291+K292)</f>
        <v>32.55</v>
      </c>
      <c r="M292" s="11" t="str">
        <f aca="false">IF(I292="","",IF(SUMPRODUCT(--(I$4:I292&lt;&gt;"")*H$4:H292)=0,"",L292/SUMPRODUCT(--(I$4:I292&lt;&gt;"")*H$4:H292)))</f>
        <v/>
      </c>
      <c r="N292" s="12"/>
      <c r="O292" s="13"/>
    </row>
    <row r="293" customFormat="false" ht="15" hidden="false" customHeight="false" outlineLevel="0" collapsed="false">
      <c r="A293" s="4" t="n">
        <v>290</v>
      </c>
      <c r="B293" s="5"/>
      <c r="C293" s="6"/>
      <c r="D293" s="7"/>
      <c r="E293" s="7"/>
      <c r="F293" s="6"/>
      <c r="G293" s="8"/>
      <c r="H293" s="9"/>
      <c r="I293" s="6"/>
      <c r="J293" s="10" t="n">
        <f aca="false">IF(I293="",0,IF(I293="Win",G293*H293,IF(OR(I293="Push",I293="Void"),H293,0)))</f>
        <v>0</v>
      </c>
      <c r="K293" s="10" t="n">
        <f aca="false">IF(I293="",0,J293-H293)</f>
        <v>0</v>
      </c>
      <c r="L293" s="10" t="n">
        <f aca="false">IF(I293="",L292,L292+K293)</f>
        <v>32.55</v>
      </c>
      <c r="M293" s="11" t="str">
        <f aca="false">IF(I293="","",IF(SUMPRODUCT(--(I$4:I293&lt;&gt;"")*H$4:H293)=0,"",L293/SUMPRODUCT(--(I$4:I293&lt;&gt;"")*H$4:H293)))</f>
        <v/>
      </c>
      <c r="N293" s="12"/>
      <c r="O293" s="13"/>
    </row>
    <row r="294" customFormat="false" ht="15" hidden="false" customHeight="false" outlineLevel="0" collapsed="false">
      <c r="A294" s="4" t="n">
        <v>291</v>
      </c>
      <c r="B294" s="5"/>
      <c r="C294" s="6"/>
      <c r="D294" s="7"/>
      <c r="E294" s="7"/>
      <c r="F294" s="6"/>
      <c r="G294" s="8"/>
      <c r="H294" s="9"/>
      <c r="I294" s="6"/>
      <c r="J294" s="10" t="n">
        <f aca="false">IF(I294="",0,IF(I294="Win",G294*H294,IF(OR(I294="Push",I294="Void"),H294,0)))</f>
        <v>0</v>
      </c>
      <c r="K294" s="10" t="n">
        <f aca="false">IF(I294="",0,J294-H294)</f>
        <v>0</v>
      </c>
      <c r="L294" s="10" t="n">
        <f aca="false">IF(I294="",L293,L293+K294)</f>
        <v>32.55</v>
      </c>
      <c r="M294" s="11" t="str">
        <f aca="false">IF(I294="","",IF(SUMPRODUCT(--(I$4:I294&lt;&gt;"")*H$4:H294)=0,"",L294/SUMPRODUCT(--(I$4:I294&lt;&gt;"")*H$4:H294)))</f>
        <v/>
      </c>
      <c r="N294" s="12"/>
      <c r="O294" s="13"/>
    </row>
    <row r="295" customFormat="false" ht="15" hidden="false" customHeight="false" outlineLevel="0" collapsed="false">
      <c r="A295" s="4" t="n">
        <v>292</v>
      </c>
      <c r="B295" s="5"/>
      <c r="C295" s="6"/>
      <c r="D295" s="7"/>
      <c r="E295" s="7"/>
      <c r="F295" s="6"/>
      <c r="G295" s="8"/>
      <c r="H295" s="9"/>
      <c r="I295" s="6"/>
      <c r="J295" s="10" t="n">
        <f aca="false">IF(I295="",0,IF(I295="Win",G295*H295,IF(OR(I295="Push",I295="Void"),H295,0)))</f>
        <v>0</v>
      </c>
      <c r="K295" s="10" t="n">
        <f aca="false">IF(I295="",0,J295-H295)</f>
        <v>0</v>
      </c>
      <c r="L295" s="10" t="n">
        <f aca="false">IF(I295="",L294,L294+K295)</f>
        <v>32.55</v>
      </c>
      <c r="M295" s="11" t="str">
        <f aca="false">IF(I295="","",IF(SUMPRODUCT(--(I$4:I295&lt;&gt;"")*H$4:H295)=0,"",L295/SUMPRODUCT(--(I$4:I295&lt;&gt;"")*H$4:H295)))</f>
        <v/>
      </c>
      <c r="N295" s="12"/>
      <c r="O295" s="13"/>
    </row>
    <row r="296" customFormat="false" ht="15" hidden="false" customHeight="false" outlineLevel="0" collapsed="false">
      <c r="A296" s="4" t="n">
        <v>293</v>
      </c>
      <c r="B296" s="5"/>
      <c r="C296" s="6"/>
      <c r="D296" s="7"/>
      <c r="E296" s="7"/>
      <c r="F296" s="6"/>
      <c r="G296" s="8"/>
      <c r="H296" s="9"/>
      <c r="I296" s="6"/>
      <c r="J296" s="10" t="n">
        <f aca="false">IF(I296="",0,IF(I296="Win",G296*H296,IF(OR(I296="Push",I296="Void"),H296,0)))</f>
        <v>0</v>
      </c>
      <c r="K296" s="10" t="n">
        <f aca="false">IF(I296="",0,J296-H296)</f>
        <v>0</v>
      </c>
      <c r="L296" s="10" t="n">
        <f aca="false">IF(I296="",L295,L295+K296)</f>
        <v>32.55</v>
      </c>
      <c r="M296" s="11" t="str">
        <f aca="false">IF(I296="","",IF(SUMPRODUCT(--(I$4:I296&lt;&gt;"")*H$4:H296)=0,"",L296/SUMPRODUCT(--(I$4:I296&lt;&gt;"")*H$4:H296)))</f>
        <v/>
      </c>
      <c r="N296" s="12"/>
      <c r="O296" s="13"/>
    </row>
    <row r="297" customFormat="false" ht="15" hidden="false" customHeight="false" outlineLevel="0" collapsed="false">
      <c r="A297" s="4" t="n">
        <v>294</v>
      </c>
      <c r="B297" s="5"/>
      <c r="C297" s="6"/>
      <c r="D297" s="7"/>
      <c r="E297" s="7"/>
      <c r="F297" s="6"/>
      <c r="G297" s="8"/>
      <c r="H297" s="9"/>
      <c r="I297" s="6"/>
      <c r="J297" s="10" t="n">
        <f aca="false">IF(I297="",0,IF(I297="Win",G297*H297,IF(OR(I297="Push",I297="Void"),H297,0)))</f>
        <v>0</v>
      </c>
      <c r="K297" s="10" t="n">
        <f aca="false">IF(I297="",0,J297-H297)</f>
        <v>0</v>
      </c>
      <c r="L297" s="10" t="n">
        <f aca="false">IF(I297="",L296,L296+K297)</f>
        <v>32.55</v>
      </c>
      <c r="M297" s="11" t="str">
        <f aca="false">IF(I297="","",IF(SUMPRODUCT(--(I$4:I297&lt;&gt;"")*H$4:H297)=0,"",L297/SUMPRODUCT(--(I$4:I297&lt;&gt;"")*H$4:H297)))</f>
        <v/>
      </c>
      <c r="N297" s="12"/>
      <c r="O297" s="13"/>
    </row>
    <row r="298" customFormat="false" ht="15" hidden="false" customHeight="false" outlineLevel="0" collapsed="false">
      <c r="A298" s="4" t="n">
        <v>295</v>
      </c>
      <c r="B298" s="5"/>
      <c r="C298" s="6"/>
      <c r="D298" s="7"/>
      <c r="E298" s="7"/>
      <c r="F298" s="6"/>
      <c r="G298" s="8"/>
      <c r="H298" s="9"/>
      <c r="I298" s="6"/>
      <c r="J298" s="10" t="n">
        <f aca="false">IF(I298="",0,IF(I298="Win",G298*H298,IF(OR(I298="Push",I298="Void"),H298,0)))</f>
        <v>0</v>
      </c>
      <c r="K298" s="10" t="n">
        <f aca="false">IF(I298="",0,J298-H298)</f>
        <v>0</v>
      </c>
      <c r="L298" s="10" t="n">
        <f aca="false">IF(I298="",L297,L297+K298)</f>
        <v>32.55</v>
      </c>
      <c r="M298" s="11" t="str">
        <f aca="false">IF(I298="","",IF(SUMPRODUCT(--(I$4:I298&lt;&gt;"")*H$4:H298)=0,"",L298/SUMPRODUCT(--(I$4:I298&lt;&gt;"")*H$4:H298)))</f>
        <v/>
      </c>
      <c r="N298" s="12"/>
      <c r="O298" s="13"/>
    </row>
    <row r="299" customFormat="false" ht="15" hidden="false" customHeight="false" outlineLevel="0" collapsed="false">
      <c r="A299" s="4" t="n">
        <v>296</v>
      </c>
      <c r="B299" s="5"/>
      <c r="C299" s="6"/>
      <c r="D299" s="7"/>
      <c r="E299" s="7"/>
      <c r="F299" s="6"/>
      <c r="G299" s="8"/>
      <c r="H299" s="9"/>
      <c r="I299" s="6"/>
      <c r="J299" s="10" t="n">
        <f aca="false">IF(I299="",0,IF(I299="Win",G299*H299,IF(OR(I299="Push",I299="Void"),H299,0)))</f>
        <v>0</v>
      </c>
      <c r="K299" s="10" t="n">
        <f aca="false">IF(I299="",0,J299-H299)</f>
        <v>0</v>
      </c>
      <c r="L299" s="10" t="n">
        <f aca="false">IF(I299="",L298,L298+K299)</f>
        <v>32.55</v>
      </c>
      <c r="M299" s="11" t="str">
        <f aca="false">IF(I299="","",IF(SUMPRODUCT(--(I$4:I299&lt;&gt;"")*H$4:H299)=0,"",L299/SUMPRODUCT(--(I$4:I299&lt;&gt;"")*H$4:H299)))</f>
        <v/>
      </c>
      <c r="N299" s="12"/>
      <c r="O299" s="13"/>
    </row>
    <row r="300" customFormat="false" ht="15" hidden="false" customHeight="false" outlineLevel="0" collapsed="false">
      <c r="A300" s="4" t="n">
        <v>297</v>
      </c>
      <c r="B300" s="5"/>
      <c r="C300" s="6"/>
      <c r="D300" s="7"/>
      <c r="E300" s="7"/>
      <c r="F300" s="6"/>
      <c r="G300" s="8"/>
      <c r="H300" s="9"/>
      <c r="I300" s="6"/>
      <c r="J300" s="10" t="n">
        <f aca="false">IF(I300="",0,IF(I300="Win",G300*H300,IF(OR(I300="Push",I300="Void"),H300,0)))</f>
        <v>0</v>
      </c>
      <c r="K300" s="10" t="n">
        <f aca="false">IF(I300="",0,J300-H300)</f>
        <v>0</v>
      </c>
      <c r="L300" s="10" t="n">
        <f aca="false">IF(I300="",L299,L299+K300)</f>
        <v>32.55</v>
      </c>
      <c r="M300" s="11" t="str">
        <f aca="false">IF(I300="","",IF(SUMPRODUCT(--(I$4:I300&lt;&gt;"")*H$4:H300)=0,"",L300/SUMPRODUCT(--(I$4:I300&lt;&gt;"")*H$4:H300)))</f>
        <v/>
      </c>
      <c r="N300" s="12"/>
      <c r="O300" s="13"/>
    </row>
    <row r="301" customFormat="false" ht="15" hidden="false" customHeight="false" outlineLevel="0" collapsed="false">
      <c r="A301" s="4" t="n">
        <v>298</v>
      </c>
      <c r="B301" s="5"/>
      <c r="C301" s="6"/>
      <c r="D301" s="7"/>
      <c r="E301" s="7"/>
      <c r="F301" s="6"/>
      <c r="G301" s="8"/>
      <c r="H301" s="9"/>
      <c r="I301" s="6"/>
      <c r="J301" s="10" t="n">
        <f aca="false">IF(I301="",0,IF(I301="Win",G301*H301,IF(OR(I301="Push",I301="Void"),H301,0)))</f>
        <v>0</v>
      </c>
      <c r="K301" s="10" t="n">
        <f aca="false">IF(I301="",0,J301-H301)</f>
        <v>0</v>
      </c>
      <c r="L301" s="10" t="n">
        <f aca="false">IF(I301="",L300,L300+K301)</f>
        <v>32.55</v>
      </c>
      <c r="M301" s="11" t="str">
        <f aca="false">IF(I301="","",IF(SUMPRODUCT(--(I$4:I301&lt;&gt;"")*H$4:H301)=0,"",L301/SUMPRODUCT(--(I$4:I301&lt;&gt;"")*H$4:H301)))</f>
        <v/>
      </c>
      <c r="N301" s="12"/>
      <c r="O301" s="13"/>
    </row>
    <row r="302" customFormat="false" ht="15" hidden="false" customHeight="false" outlineLevel="0" collapsed="false">
      <c r="A302" s="4" t="n">
        <v>299</v>
      </c>
      <c r="B302" s="5"/>
      <c r="C302" s="6"/>
      <c r="D302" s="7"/>
      <c r="E302" s="7"/>
      <c r="F302" s="6"/>
      <c r="G302" s="8"/>
      <c r="H302" s="9"/>
      <c r="I302" s="6"/>
      <c r="J302" s="10" t="n">
        <f aca="false">IF(I302="",0,IF(I302="Win",G302*H302,IF(OR(I302="Push",I302="Void"),H302,0)))</f>
        <v>0</v>
      </c>
      <c r="K302" s="10" t="n">
        <f aca="false">IF(I302="",0,J302-H302)</f>
        <v>0</v>
      </c>
      <c r="L302" s="10" t="n">
        <f aca="false">IF(I302="",L301,L301+K302)</f>
        <v>32.55</v>
      </c>
      <c r="M302" s="11" t="str">
        <f aca="false">IF(I302="","",IF(SUMPRODUCT(--(I$4:I302&lt;&gt;"")*H$4:H302)=0,"",L302/SUMPRODUCT(--(I$4:I302&lt;&gt;"")*H$4:H302)))</f>
        <v/>
      </c>
      <c r="N302" s="12"/>
      <c r="O302" s="13"/>
    </row>
    <row r="303" customFormat="false" ht="15" hidden="false" customHeight="false" outlineLevel="0" collapsed="false">
      <c r="A303" s="4" t="n">
        <v>300</v>
      </c>
      <c r="B303" s="5"/>
      <c r="C303" s="6"/>
      <c r="D303" s="7"/>
      <c r="E303" s="7"/>
      <c r="F303" s="6"/>
      <c r="G303" s="8"/>
      <c r="H303" s="9"/>
      <c r="I303" s="6"/>
      <c r="J303" s="10" t="n">
        <f aca="false">IF(I303="",0,IF(I303="Win",G303*H303,IF(OR(I303="Push",I303="Void"),H303,0)))</f>
        <v>0</v>
      </c>
      <c r="K303" s="10" t="n">
        <f aca="false">IF(I303="",0,J303-H303)</f>
        <v>0</v>
      </c>
      <c r="L303" s="10" t="n">
        <f aca="false">IF(I303="",L302,L302+K303)</f>
        <v>32.55</v>
      </c>
      <c r="M303" s="11" t="str">
        <f aca="false">IF(I303="","",IF(SUMPRODUCT(--(I$4:I303&lt;&gt;"")*H$4:H303)=0,"",L303/SUMPRODUCT(--(I$4:I303&lt;&gt;"")*H$4:H303)))</f>
        <v/>
      </c>
      <c r="N303" s="12"/>
      <c r="O303" s="13"/>
    </row>
    <row r="304" customFormat="false" ht="15" hidden="false" customHeight="false" outlineLevel="0" collapsed="false">
      <c r="A304" s="4" t="n">
        <v>301</v>
      </c>
      <c r="B304" s="5"/>
      <c r="C304" s="6"/>
      <c r="D304" s="7"/>
      <c r="E304" s="7"/>
      <c r="F304" s="6"/>
      <c r="G304" s="8"/>
      <c r="H304" s="9"/>
      <c r="I304" s="6"/>
      <c r="J304" s="10" t="n">
        <f aca="false">IF(I304="",0,IF(I304="Win",G304*H304,IF(OR(I304="Push",I304="Void"),H304,0)))</f>
        <v>0</v>
      </c>
      <c r="K304" s="10" t="n">
        <f aca="false">IF(I304="",0,J304-H304)</f>
        <v>0</v>
      </c>
      <c r="L304" s="10" t="n">
        <f aca="false">IF(I304="",L303,L303+K304)</f>
        <v>32.55</v>
      </c>
      <c r="M304" s="11" t="str">
        <f aca="false">IF(I304="","",IF(SUMPRODUCT(--(I$4:I304&lt;&gt;"")*H$4:H304)=0,"",L304/SUMPRODUCT(--(I$4:I304&lt;&gt;"")*H$4:H304)))</f>
        <v/>
      </c>
      <c r="N304" s="12"/>
      <c r="O304" s="13"/>
    </row>
    <row r="305" customFormat="false" ht="15" hidden="false" customHeight="false" outlineLevel="0" collapsed="false">
      <c r="A305" s="4" t="n">
        <v>302</v>
      </c>
      <c r="B305" s="5"/>
      <c r="C305" s="6"/>
      <c r="D305" s="7"/>
      <c r="E305" s="7"/>
      <c r="F305" s="6"/>
      <c r="G305" s="8"/>
      <c r="H305" s="9"/>
      <c r="I305" s="6"/>
      <c r="J305" s="10" t="n">
        <f aca="false">IF(I305="",0,IF(I305="Win",G305*H305,IF(OR(I305="Push",I305="Void"),H305,0)))</f>
        <v>0</v>
      </c>
      <c r="K305" s="10" t="n">
        <f aca="false">IF(I305="",0,J305-H305)</f>
        <v>0</v>
      </c>
      <c r="L305" s="10" t="n">
        <f aca="false">IF(I305="",L304,L304+K305)</f>
        <v>32.55</v>
      </c>
      <c r="M305" s="11" t="str">
        <f aca="false">IF(I305="","",IF(SUMPRODUCT(--(I$4:I305&lt;&gt;"")*H$4:H305)=0,"",L305/SUMPRODUCT(--(I$4:I305&lt;&gt;"")*H$4:H305)))</f>
        <v/>
      </c>
      <c r="N305" s="12"/>
      <c r="O305" s="13"/>
    </row>
    <row r="306" customFormat="false" ht="15" hidden="false" customHeight="false" outlineLevel="0" collapsed="false">
      <c r="A306" s="4" t="n">
        <v>303</v>
      </c>
      <c r="B306" s="5"/>
      <c r="C306" s="6"/>
      <c r="D306" s="7"/>
      <c r="E306" s="7"/>
      <c r="F306" s="6"/>
      <c r="G306" s="8"/>
      <c r="H306" s="9"/>
      <c r="I306" s="6"/>
      <c r="J306" s="10" t="n">
        <f aca="false">IF(I306="",0,IF(I306="Win",G306*H306,IF(OR(I306="Push",I306="Void"),H306,0)))</f>
        <v>0</v>
      </c>
      <c r="K306" s="10" t="n">
        <f aca="false">IF(I306="",0,J306-H306)</f>
        <v>0</v>
      </c>
      <c r="L306" s="10" t="n">
        <f aca="false">IF(I306="",L305,L305+K306)</f>
        <v>32.55</v>
      </c>
      <c r="M306" s="11" t="str">
        <f aca="false">IF(I306="","",IF(SUMPRODUCT(--(I$4:I306&lt;&gt;"")*H$4:H306)=0,"",L306/SUMPRODUCT(--(I$4:I306&lt;&gt;"")*H$4:H306)))</f>
        <v/>
      </c>
      <c r="N306" s="12"/>
      <c r="O306" s="13"/>
    </row>
    <row r="307" customFormat="false" ht="15" hidden="false" customHeight="false" outlineLevel="0" collapsed="false">
      <c r="A307" s="4" t="n">
        <v>304</v>
      </c>
      <c r="B307" s="5"/>
      <c r="C307" s="6"/>
      <c r="D307" s="7"/>
      <c r="E307" s="7"/>
      <c r="F307" s="6"/>
      <c r="G307" s="8"/>
      <c r="H307" s="9"/>
      <c r="I307" s="6"/>
      <c r="J307" s="10" t="n">
        <f aca="false">IF(I307="",0,IF(I307="Win",G307*H307,IF(OR(I307="Push",I307="Void"),H307,0)))</f>
        <v>0</v>
      </c>
      <c r="K307" s="10" t="n">
        <f aca="false">IF(I307="",0,J307-H307)</f>
        <v>0</v>
      </c>
      <c r="L307" s="10" t="n">
        <f aca="false">IF(I307="",L306,L306+K307)</f>
        <v>32.55</v>
      </c>
      <c r="M307" s="11" t="str">
        <f aca="false">IF(I307="","",IF(SUMPRODUCT(--(I$4:I307&lt;&gt;"")*H$4:H307)=0,"",L307/SUMPRODUCT(--(I$4:I307&lt;&gt;"")*H$4:H307)))</f>
        <v/>
      </c>
      <c r="N307" s="12"/>
      <c r="O307" s="13"/>
    </row>
    <row r="308" customFormat="false" ht="15" hidden="false" customHeight="false" outlineLevel="0" collapsed="false">
      <c r="A308" s="4" t="n">
        <v>305</v>
      </c>
      <c r="B308" s="5"/>
      <c r="C308" s="6"/>
      <c r="D308" s="7"/>
      <c r="E308" s="7"/>
      <c r="F308" s="6"/>
      <c r="G308" s="8"/>
      <c r="H308" s="9"/>
      <c r="I308" s="6"/>
      <c r="J308" s="10" t="n">
        <f aca="false">IF(I308="",0,IF(I308="Win",G308*H308,IF(OR(I308="Push",I308="Void"),H308,0)))</f>
        <v>0</v>
      </c>
      <c r="K308" s="10" t="n">
        <f aca="false">IF(I308="",0,J308-H308)</f>
        <v>0</v>
      </c>
      <c r="L308" s="10" t="n">
        <f aca="false">IF(I308="",L307,L307+K308)</f>
        <v>32.55</v>
      </c>
      <c r="M308" s="11" t="str">
        <f aca="false">IF(I308="","",IF(SUMPRODUCT(--(I$4:I308&lt;&gt;"")*H$4:H308)=0,"",L308/SUMPRODUCT(--(I$4:I308&lt;&gt;"")*H$4:H308)))</f>
        <v/>
      </c>
      <c r="N308" s="12"/>
      <c r="O308" s="13"/>
    </row>
    <row r="309" customFormat="false" ht="15" hidden="false" customHeight="false" outlineLevel="0" collapsed="false">
      <c r="A309" s="4" t="n">
        <v>306</v>
      </c>
      <c r="B309" s="5"/>
      <c r="C309" s="6"/>
      <c r="D309" s="7"/>
      <c r="E309" s="7"/>
      <c r="F309" s="6"/>
      <c r="G309" s="8"/>
      <c r="H309" s="9"/>
      <c r="I309" s="6"/>
      <c r="J309" s="10" t="n">
        <f aca="false">IF(I309="",0,IF(I309="Win",G309*H309,IF(OR(I309="Push",I309="Void"),H309,0)))</f>
        <v>0</v>
      </c>
      <c r="K309" s="10" t="n">
        <f aca="false">IF(I309="",0,J309-H309)</f>
        <v>0</v>
      </c>
      <c r="L309" s="10" t="n">
        <f aca="false">IF(I309="",L308,L308+K309)</f>
        <v>32.55</v>
      </c>
      <c r="M309" s="11" t="str">
        <f aca="false">IF(I309="","",IF(SUMPRODUCT(--(I$4:I309&lt;&gt;"")*H$4:H309)=0,"",L309/SUMPRODUCT(--(I$4:I309&lt;&gt;"")*H$4:H309)))</f>
        <v/>
      </c>
      <c r="N309" s="12"/>
      <c r="O309" s="13"/>
    </row>
    <row r="310" customFormat="false" ht="15" hidden="false" customHeight="false" outlineLevel="0" collapsed="false">
      <c r="A310" s="4" t="n">
        <v>307</v>
      </c>
      <c r="B310" s="5"/>
      <c r="C310" s="6"/>
      <c r="D310" s="7"/>
      <c r="E310" s="7"/>
      <c r="F310" s="6"/>
      <c r="G310" s="8"/>
      <c r="H310" s="9"/>
      <c r="I310" s="6"/>
      <c r="J310" s="10" t="n">
        <f aca="false">IF(I310="",0,IF(I310="Win",G310*H310,IF(OR(I310="Push",I310="Void"),H310,0)))</f>
        <v>0</v>
      </c>
      <c r="K310" s="10" t="n">
        <f aca="false">IF(I310="",0,J310-H310)</f>
        <v>0</v>
      </c>
      <c r="L310" s="10" t="n">
        <f aca="false">IF(I310="",L309,L309+K310)</f>
        <v>32.55</v>
      </c>
      <c r="M310" s="11" t="str">
        <f aca="false">IF(I310="","",IF(SUMPRODUCT(--(I$4:I310&lt;&gt;"")*H$4:H310)=0,"",L310/SUMPRODUCT(--(I$4:I310&lt;&gt;"")*H$4:H310)))</f>
        <v/>
      </c>
      <c r="N310" s="12"/>
      <c r="O310" s="13"/>
    </row>
    <row r="311" customFormat="false" ht="15" hidden="false" customHeight="false" outlineLevel="0" collapsed="false">
      <c r="A311" s="4" t="n">
        <v>308</v>
      </c>
      <c r="B311" s="5"/>
      <c r="C311" s="6"/>
      <c r="D311" s="7"/>
      <c r="E311" s="7"/>
      <c r="F311" s="6"/>
      <c r="G311" s="8"/>
      <c r="H311" s="9"/>
      <c r="I311" s="6"/>
      <c r="J311" s="10" t="n">
        <f aca="false">IF(I311="",0,IF(I311="Win",G311*H311,IF(OR(I311="Push",I311="Void"),H311,0)))</f>
        <v>0</v>
      </c>
      <c r="K311" s="10" t="n">
        <f aca="false">IF(I311="",0,J311-H311)</f>
        <v>0</v>
      </c>
      <c r="L311" s="10" t="n">
        <f aca="false">IF(I311="",L310,L310+K311)</f>
        <v>32.55</v>
      </c>
      <c r="M311" s="11" t="str">
        <f aca="false">IF(I311="","",IF(SUMPRODUCT(--(I$4:I311&lt;&gt;"")*H$4:H311)=0,"",L311/SUMPRODUCT(--(I$4:I311&lt;&gt;"")*H$4:H311)))</f>
        <v/>
      </c>
      <c r="N311" s="12"/>
      <c r="O311" s="13"/>
    </row>
    <row r="312" customFormat="false" ht="15" hidden="false" customHeight="false" outlineLevel="0" collapsed="false">
      <c r="A312" s="4" t="n">
        <v>309</v>
      </c>
      <c r="B312" s="5"/>
      <c r="C312" s="6"/>
      <c r="D312" s="7"/>
      <c r="E312" s="7"/>
      <c r="F312" s="6"/>
      <c r="G312" s="8"/>
      <c r="H312" s="9"/>
      <c r="I312" s="6"/>
      <c r="J312" s="10" t="n">
        <f aca="false">IF(I312="",0,IF(I312="Win",G312*H312,IF(OR(I312="Push",I312="Void"),H312,0)))</f>
        <v>0</v>
      </c>
      <c r="K312" s="10" t="n">
        <f aca="false">IF(I312="",0,J312-H312)</f>
        <v>0</v>
      </c>
      <c r="L312" s="10" t="n">
        <f aca="false">IF(I312="",L311,L311+K312)</f>
        <v>32.55</v>
      </c>
      <c r="M312" s="11" t="str">
        <f aca="false">IF(I312="","",IF(SUMPRODUCT(--(I$4:I312&lt;&gt;"")*H$4:H312)=0,"",L312/SUMPRODUCT(--(I$4:I312&lt;&gt;"")*H$4:H312)))</f>
        <v/>
      </c>
      <c r="N312" s="12"/>
      <c r="O312" s="13"/>
    </row>
    <row r="313" customFormat="false" ht="15" hidden="false" customHeight="false" outlineLevel="0" collapsed="false">
      <c r="A313" s="4" t="n">
        <v>310</v>
      </c>
      <c r="B313" s="5"/>
      <c r="C313" s="6"/>
      <c r="D313" s="7"/>
      <c r="E313" s="7"/>
      <c r="F313" s="6"/>
      <c r="G313" s="8"/>
      <c r="H313" s="9"/>
      <c r="I313" s="6"/>
      <c r="J313" s="10" t="n">
        <f aca="false">IF(I313="",0,IF(I313="Win",G313*H313,IF(OR(I313="Push",I313="Void"),H313,0)))</f>
        <v>0</v>
      </c>
      <c r="K313" s="10" t="n">
        <f aca="false">IF(I313="",0,J313-H313)</f>
        <v>0</v>
      </c>
      <c r="L313" s="10" t="n">
        <f aca="false">IF(I313="",L312,L312+K313)</f>
        <v>32.55</v>
      </c>
      <c r="M313" s="11" t="str">
        <f aca="false">IF(I313="","",IF(SUMPRODUCT(--(I$4:I313&lt;&gt;"")*H$4:H313)=0,"",L313/SUMPRODUCT(--(I$4:I313&lt;&gt;"")*H$4:H313)))</f>
        <v/>
      </c>
      <c r="N313" s="12"/>
      <c r="O313" s="13"/>
    </row>
    <row r="314" customFormat="false" ht="15" hidden="false" customHeight="false" outlineLevel="0" collapsed="false">
      <c r="A314" s="4" t="n">
        <v>311</v>
      </c>
      <c r="B314" s="5"/>
      <c r="C314" s="6"/>
      <c r="D314" s="7"/>
      <c r="E314" s="7"/>
      <c r="F314" s="6"/>
      <c r="G314" s="8"/>
      <c r="H314" s="9"/>
      <c r="I314" s="6"/>
      <c r="J314" s="10" t="n">
        <f aca="false">IF(I314="",0,IF(I314="Win",G314*H314,IF(OR(I314="Push",I314="Void"),H314,0)))</f>
        <v>0</v>
      </c>
      <c r="K314" s="10" t="n">
        <f aca="false">IF(I314="",0,J314-H314)</f>
        <v>0</v>
      </c>
      <c r="L314" s="10" t="n">
        <f aca="false">IF(I314="",L313,L313+K314)</f>
        <v>32.55</v>
      </c>
      <c r="M314" s="11" t="str">
        <f aca="false">IF(I314="","",IF(SUMPRODUCT(--(I$4:I314&lt;&gt;"")*H$4:H314)=0,"",L314/SUMPRODUCT(--(I$4:I314&lt;&gt;"")*H$4:H314)))</f>
        <v/>
      </c>
      <c r="N314" s="12"/>
      <c r="O314" s="13"/>
    </row>
    <row r="315" customFormat="false" ht="15" hidden="false" customHeight="false" outlineLevel="0" collapsed="false">
      <c r="A315" s="4" t="n">
        <v>312</v>
      </c>
      <c r="B315" s="5"/>
      <c r="C315" s="6"/>
      <c r="D315" s="7"/>
      <c r="E315" s="7"/>
      <c r="F315" s="6"/>
      <c r="G315" s="8"/>
      <c r="H315" s="9"/>
      <c r="I315" s="6"/>
      <c r="J315" s="10" t="n">
        <f aca="false">IF(I315="",0,IF(I315="Win",G315*H315,IF(OR(I315="Push",I315="Void"),H315,0)))</f>
        <v>0</v>
      </c>
      <c r="K315" s="10" t="n">
        <f aca="false">IF(I315="",0,J315-H315)</f>
        <v>0</v>
      </c>
      <c r="L315" s="10" t="n">
        <f aca="false">IF(I315="",L314,L314+K315)</f>
        <v>32.55</v>
      </c>
      <c r="M315" s="11" t="str">
        <f aca="false">IF(I315="","",IF(SUMPRODUCT(--(I$4:I315&lt;&gt;"")*H$4:H315)=0,"",L315/SUMPRODUCT(--(I$4:I315&lt;&gt;"")*H$4:H315)))</f>
        <v/>
      </c>
      <c r="N315" s="12"/>
      <c r="O315" s="13"/>
    </row>
    <row r="316" customFormat="false" ht="15" hidden="false" customHeight="false" outlineLevel="0" collapsed="false">
      <c r="A316" s="4" t="n">
        <v>313</v>
      </c>
      <c r="B316" s="5"/>
      <c r="C316" s="6"/>
      <c r="D316" s="7"/>
      <c r="E316" s="7"/>
      <c r="F316" s="6"/>
      <c r="G316" s="8"/>
      <c r="H316" s="9"/>
      <c r="I316" s="6"/>
      <c r="J316" s="10" t="n">
        <f aca="false">IF(I316="",0,IF(I316="Win",G316*H316,IF(OR(I316="Push",I316="Void"),H316,0)))</f>
        <v>0</v>
      </c>
      <c r="K316" s="10" t="n">
        <f aca="false">IF(I316="",0,J316-H316)</f>
        <v>0</v>
      </c>
      <c r="L316" s="10" t="n">
        <f aca="false">IF(I316="",L315,L315+K316)</f>
        <v>32.55</v>
      </c>
      <c r="M316" s="11" t="str">
        <f aca="false">IF(I316="","",IF(SUMPRODUCT(--(I$4:I316&lt;&gt;"")*H$4:H316)=0,"",L316/SUMPRODUCT(--(I$4:I316&lt;&gt;"")*H$4:H316)))</f>
        <v/>
      </c>
      <c r="N316" s="12"/>
      <c r="O316" s="13"/>
    </row>
    <row r="317" customFormat="false" ht="15" hidden="false" customHeight="false" outlineLevel="0" collapsed="false">
      <c r="A317" s="4" t="n">
        <v>314</v>
      </c>
      <c r="B317" s="5"/>
      <c r="C317" s="6"/>
      <c r="D317" s="7"/>
      <c r="E317" s="7"/>
      <c r="F317" s="6"/>
      <c r="G317" s="8"/>
      <c r="H317" s="9"/>
      <c r="I317" s="6"/>
      <c r="J317" s="10" t="n">
        <f aca="false">IF(I317="",0,IF(I317="Win",G317*H317,IF(OR(I317="Push",I317="Void"),H317,0)))</f>
        <v>0</v>
      </c>
      <c r="K317" s="10" t="n">
        <f aca="false">IF(I317="",0,J317-H317)</f>
        <v>0</v>
      </c>
      <c r="L317" s="10" t="n">
        <f aca="false">IF(I317="",L316,L316+K317)</f>
        <v>32.55</v>
      </c>
      <c r="M317" s="11" t="str">
        <f aca="false">IF(I317="","",IF(SUMPRODUCT(--(I$4:I317&lt;&gt;"")*H$4:H317)=0,"",L317/SUMPRODUCT(--(I$4:I317&lt;&gt;"")*H$4:H317)))</f>
        <v/>
      </c>
      <c r="N317" s="12"/>
      <c r="O317" s="13"/>
    </row>
    <row r="318" customFormat="false" ht="15" hidden="false" customHeight="false" outlineLevel="0" collapsed="false">
      <c r="A318" s="4" t="n">
        <v>315</v>
      </c>
      <c r="B318" s="5"/>
      <c r="C318" s="6"/>
      <c r="D318" s="7"/>
      <c r="E318" s="7"/>
      <c r="F318" s="6"/>
      <c r="G318" s="8"/>
      <c r="H318" s="9"/>
      <c r="I318" s="6"/>
      <c r="J318" s="10" t="n">
        <f aca="false">IF(I318="",0,IF(I318="Win",G318*H318,IF(OR(I318="Push",I318="Void"),H318,0)))</f>
        <v>0</v>
      </c>
      <c r="K318" s="10" t="n">
        <f aca="false">IF(I318="",0,J318-H318)</f>
        <v>0</v>
      </c>
      <c r="L318" s="10" t="n">
        <f aca="false">IF(I318="",L317,L317+K318)</f>
        <v>32.55</v>
      </c>
      <c r="M318" s="11" t="str">
        <f aca="false">IF(I318="","",IF(SUMPRODUCT(--(I$4:I318&lt;&gt;"")*H$4:H318)=0,"",L318/SUMPRODUCT(--(I$4:I318&lt;&gt;"")*H$4:H318)))</f>
        <v/>
      </c>
      <c r="N318" s="12"/>
      <c r="O318" s="13"/>
    </row>
    <row r="319" customFormat="false" ht="15" hidden="false" customHeight="false" outlineLevel="0" collapsed="false">
      <c r="A319" s="4" t="n">
        <v>316</v>
      </c>
      <c r="B319" s="5"/>
      <c r="C319" s="6"/>
      <c r="D319" s="7"/>
      <c r="E319" s="7"/>
      <c r="F319" s="6"/>
      <c r="G319" s="8"/>
      <c r="H319" s="9"/>
      <c r="I319" s="6"/>
      <c r="J319" s="10" t="n">
        <f aca="false">IF(I319="",0,IF(I319="Win",G319*H319,IF(OR(I319="Push",I319="Void"),H319,0)))</f>
        <v>0</v>
      </c>
      <c r="K319" s="10" t="n">
        <f aca="false">IF(I319="",0,J319-H319)</f>
        <v>0</v>
      </c>
      <c r="L319" s="10" t="n">
        <f aca="false">IF(I319="",L318,L318+K319)</f>
        <v>32.55</v>
      </c>
      <c r="M319" s="11" t="str">
        <f aca="false">IF(I319="","",IF(SUMPRODUCT(--(I$4:I319&lt;&gt;"")*H$4:H319)=0,"",L319/SUMPRODUCT(--(I$4:I319&lt;&gt;"")*H$4:H319)))</f>
        <v/>
      </c>
      <c r="N319" s="12"/>
      <c r="O319" s="13"/>
    </row>
    <row r="320" customFormat="false" ht="15" hidden="false" customHeight="false" outlineLevel="0" collapsed="false">
      <c r="A320" s="4" t="n">
        <v>317</v>
      </c>
      <c r="B320" s="5"/>
      <c r="C320" s="6"/>
      <c r="D320" s="7"/>
      <c r="E320" s="7"/>
      <c r="F320" s="6"/>
      <c r="G320" s="8"/>
      <c r="H320" s="9"/>
      <c r="I320" s="6"/>
      <c r="J320" s="10" t="n">
        <f aca="false">IF(I320="",0,IF(I320="Win",G320*H320,IF(OR(I320="Push",I320="Void"),H320,0)))</f>
        <v>0</v>
      </c>
      <c r="K320" s="10" t="n">
        <f aca="false">IF(I320="",0,J320-H320)</f>
        <v>0</v>
      </c>
      <c r="L320" s="10" t="n">
        <f aca="false">IF(I320="",L319,L319+K320)</f>
        <v>32.55</v>
      </c>
      <c r="M320" s="11" t="str">
        <f aca="false">IF(I320="","",IF(SUMPRODUCT(--(I$4:I320&lt;&gt;"")*H$4:H320)=0,"",L320/SUMPRODUCT(--(I$4:I320&lt;&gt;"")*H$4:H320)))</f>
        <v/>
      </c>
      <c r="N320" s="12"/>
      <c r="O320" s="13"/>
    </row>
    <row r="321" customFormat="false" ht="15" hidden="false" customHeight="false" outlineLevel="0" collapsed="false">
      <c r="A321" s="4" t="n">
        <v>318</v>
      </c>
      <c r="B321" s="5"/>
      <c r="C321" s="6"/>
      <c r="D321" s="7"/>
      <c r="E321" s="7"/>
      <c r="F321" s="6"/>
      <c r="G321" s="8"/>
      <c r="H321" s="9"/>
      <c r="I321" s="6"/>
      <c r="J321" s="10" t="n">
        <f aca="false">IF(I321="",0,IF(I321="Win",G321*H321,IF(OR(I321="Push",I321="Void"),H321,0)))</f>
        <v>0</v>
      </c>
      <c r="K321" s="10" t="n">
        <f aca="false">IF(I321="",0,J321-H321)</f>
        <v>0</v>
      </c>
      <c r="L321" s="10" t="n">
        <f aca="false">IF(I321="",L320,L320+K321)</f>
        <v>32.55</v>
      </c>
      <c r="M321" s="11" t="str">
        <f aca="false">IF(I321="","",IF(SUMPRODUCT(--(I$4:I321&lt;&gt;"")*H$4:H321)=0,"",L321/SUMPRODUCT(--(I$4:I321&lt;&gt;"")*H$4:H321)))</f>
        <v/>
      </c>
      <c r="N321" s="12"/>
      <c r="O321" s="13"/>
    </row>
    <row r="322" customFormat="false" ht="15" hidden="false" customHeight="false" outlineLevel="0" collapsed="false">
      <c r="A322" s="4" t="n">
        <v>319</v>
      </c>
      <c r="B322" s="5"/>
      <c r="C322" s="6"/>
      <c r="D322" s="7"/>
      <c r="E322" s="7"/>
      <c r="F322" s="6"/>
      <c r="G322" s="8"/>
      <c r="H322" s="9"/>
      <c r="I322" s="6"/>
      <c r="J322" s="10" t="n">
        <f aca="false">IF(I322="",0,IF(I322="Win",G322*H322,IF(OR(I322="Push",I322="Void"),H322,0)))</f>
        <v>0</v>
      </c>
      <c r="K322" s="10" t="n">
        <f aca="false">IF(I322="",0,J322-H322)</f>
        <v>0</v>
      </c>
      <c r="L322" s="10" t="n">
        <f aca="false">IF(I322="",L321,L321+K322)</f>
        <v>32.55</v>
      </c>
      <c r="M322" s="11" t="str">
        <f aca="false">IF(I322="","",IF(SUMPRODUCT(--(I$4:I322&lt;&gt;"")*H$4:H322)=0,"",L322/SUMPRODUCT(--(I$4:I322&lt;&gt;"")*H$4:H322)))</f>
        <v/>
      </c>
      <c r="N322" s="12"/>
      <c r="O322" s="13"/>
    </row>
    <row r="323" customFormat="false" ht="15" hidden="false" customHeight="false" outlineLevel="0" collapsed="false">
      <c r="A323" s="4" t="n">
        <v>320</v>
      </c>
      <c r="B323" s="5"/>
      <c r="C323" s="6"/>
      <c r="D323" s="7"/>
      <c r="E323" s="7"/>
      <c r="F323" s="6"/>
      <c r="G323" s="8"/>
      <c r="H323" s="9"/>
      <c r="I323" s="6"/>
      <c r="J323" s="10" t="n">
        <f aca="false">IF(I323="",0,IF(I323="Win",G323*H323,IF(OR(I323="Push",I323="Void"),H323,0)))</f>
        <v>0</v>
      </c>
      <c r="K323" s="10" t="n">
        <f aca="false">IF(I323="",0,J323-H323)</f>
        <v>0</v>
      </c>
      <c r="L323" s="10" t="n">
        <f aca="false">IF(I323="",L322,L322+K323)</f>
        <v>32.55</v>
      </c>
      <c r="M323" s="11" t="str">
        <f aca="false">IF(I323="","",IF(SUMPRODUCT(--(I$4:I323&lt;&gt;"")*H$4:H323)=0,"",L323/SUMPRODUCT(--(I$4:I323&lt;&gt;"")*H$4:H323)))</f>
        <v/>
      </c>
      <c r="N323" s="12"/>
      <c r="O323" s="13"/>
    </row>
    <row r="324" customFormat="false" ht="15" hidden="false" customHeight="false" outlineLevel="0" collapsed="false">
      <c r="A324" s="4" t="n">
        <v>321</v>
      </c>
      <c r="B324" s="5"/>
      <c r="C324" s="6"/>
      <c r="D324" s="7"/>
      <c r="E324" s="7"/>
      <c r="F324" s="6"/>
      <c r="G324" s="8"/>
      <c r="H324" s="9"/>
      <c r="I324" s="6"/>
      <c r="J324" s="10" t="n">
        <f aca="false">IF(I324="",0,IF(I324="Win",G324*H324,IF(OR(I324="Push",I324="Void"),H324,0)))</f>
        <v>0</v>
      </c>
      <c r="K324" s="10" t="n">
        <f aca="false">IF(I324="",0,J324-H324)</f>
        <v>0</v>
      </c>
      <c r="L324" s="10" t="n">
        <f aca="false">IF(I324="",L323,L323+K324)</f>
        <v>32.55</v>
      </c>
      <c r="M324" s="11" t="str">
        <f aca="false">IF(I324="","",IF(SUMPRODUCT(--(I$4:I324&lt;&gt;"")*H$4:H324)=0,"",L324/SUMPRODUCT(--(I$4:I324&lt;&gt;"")*H$4:H324)))</f>
        <v/>
      </c>
      <c r="N324" s="12"/>
      <c r="O324" s="13"/>
    </row>
    <row r="325" customFormat="false" ht="15" hidden="false" customHeight="false" outlineLevel="0" collapsed="false">
      <c r="A325" s="4" t="n">
        <v>322</v>
      </c>
      <c r="B325" s="5"/>
      <c r="C325" s="6"/>
      <c r="D325" s="7"/>
      <c r="E325" s="7"/>
      <c r="F325" s="6"/>
      <c r="G325" s="8"/>
      <c r="H325" s="9"/>
      <c r="I325" s="6"/>
      <c r="J325" s="10" t="n">
        <f aca="false">IF(I325="",0,IF(I325="Win",G325*H325,IF(OR(I325="Push",I325="Void"),H325,0)))</f>
        <v>0</v>
      </c>
      <c r="K325" s="10" t="n">
        <f aca="false">IF(I325="",0,J325-H325)</f>
        <v>0</v>
      </c>
      <c r="L325" s="10" t="n">
        <f aca="false">IF(I325="",L324,L324+K325)</f>
        <v>32.55</v>
      </c>
      <c r="M325" s="11" t="str">
        <f aca="false">IF(I325="","",IF(SUMPRODUCT(--(I$4:I325&lt;&gt;"")*H$4:H325)=0,"",L325/SUMPRODUCT(--(I$4:I325&lt;&gt;"")*H$4:H325)))</f>
        <v/>
      </c>
      <c r="N325" s="12"/>
      <c r="O325" s="13"/>
    </row>
    <row r="326" customFormat="false" ht="15" hidden="false" customHeight="false" outlineLevel="0" collapsed="false">
      <c r="A326" s="4" t="n">
        <v>323</v>
      </c>
      <c r="B326" s="5"/>
      <c r="C326" s="6"/>
      <c r="D326" s="7"/>
      <c r="E326" s="7"/>
      <c r="F326" s="6"/>
      <c r="G326" s="8"/>
      <c r="H326" s="9"/>
      <c r="I326" s="6"/>
      <c r="J326" s="10" t="n">
        <f aca="false">IF(I326="",0,IF(I326="Win",G326*H326,IF(OR(I326="Push",I326="Void"),H326,0)))</f>
        <v>0</v>
      </c>
      <c r="K326" s="10" t="n">
        <f aca="false">IF(I326="",0,J326-H326)</f>
        <v>0</v>
      </c>
      <c r="L326" s="10" t="n">
        <f aca="false">IF(I326="",L325,L325+K326)</f>
        <v>32.55</v>
      </c>
      <c r="M326" s="11" t="str">
        <f aca="false">IF(I326="","",IF(SUMPRODUCT(--(I$4:I326&lt;&gt;"")*H$4:H326)=0,"",L326/SUMPRODUCT(--(I$4:I326&lt;&gt;"")*H$4:H326)))</f>
        <v/>
      </c>
      <c r="N326" s="12"/>
      <c r="O326" s="13"/>
    </row>
    <row r="327" customFormat="false" ht="15" hidden="false" customHeight="false" outlineLevel="0" collapsed="false">
      <c r="A327" s="4" t="n">
        <v>324</v>
      </c>
      <c r="B327" s="5"/>
      <c r="C327" s="6"/>
      <c r="D327" s="7"/>
      <c r="E327" s="7"/>
      <c r="F327" s="6"/>
      <c r="G327" s="8"/>
      <c r="H327" s="9"/>
      <c r="I327" s="6"/>
      <c r="J327" s="10" t="n">
        <f aca="false">IF(I327="",0,IF(I327="Win",G327*H327,IF(OR(I327="Push",I327="Void"),H327,0)))</f>
        <v>0</v>
      </c>
      <c r="K327" s="10" t="n">
        <f aca="false">IF(I327="",0,J327-H327)</f>
        <v>0</v>
      </c>
      <c r="L327" s="10" t="n">
        <f aca="false">IF(I327="",L326,L326+K327)</f>
        <v>32.55</v>
      </c>
      <c r="M327" s="11" t="str">
        <f aca="false">IF(I327="","",IF(SUMPRODUCT(--(I$4:I327&lt;&gt;"")*H$4:H327)=0,"",L327/SUMPRODUCT(--(I$4:I327&lt;&gt;"")*H$4:H327)))</f>
        <v/>
      </c>
      <c r="N327" s="12"/>
      <c r="O327" s="13"/>
    </row>
    <row r="328" customFormat="false" ht="15" hidden="false" customHeight="false" outlineLevel="0" collapsed="false">
      <c r="A328" s="4" t="n">
        <v>325</v>
      </c>
      <c r="B328" s="5"/>
      <c r="C328" s="6"/>
      <c r="D328" s="7"/>
      <c r="E328" s="7"/>
      <c r="F328" s="6"/>
      <c r="G328" s="8"/>
      <c r="H328" s="9"/>
      <c r="I328" s="6"/>
      <c r="J328" s="10" t="n">
        <f aca="false">IF(I328="",0,IF(I328="Win",G328*H328,IF(OR(I328="Push",I328="Void"),H328,0)))</f>
        <v>0</v>
      </c>
      <c r="K328" s="10" t="n">
        <f aca="false">IF(I328="",0,J328-H328)</f>
        <v>0</v>
      </c>
      <c r="L328" s="10" t="n">
        <f aca="false">IF(I328="",L327,L327+K328)</f>
        <v>32.55</v>
      </c>
      <c r="M328" s="11" t="str">
        <f aca="false">IF(I328="","",IF(SUMPRODUCT(--(I$4:I328&lt;&gt;"")*H$4:H328)=0,"",L328/SUMPRODUCT(--(I$4:I328&lt;&gt;"")*H$4:H328)))</f>
        <v/>
      </c>
      <c r="N328" s="12"/>
      <c r="O328" s="13"/>
    </row>
    <row r="329" customFormat="false" ht="15" hidden="false" customHeight="false" outlineLevel="0" collapsed="false">
      <c r="A329" s="4" t="n">
        <v>326</v>
      </c>
      <c r="B329" s="5"/>
      <c r="C329" s="6"/>
      <c r="D329" s="7"/>
      <c r="E329" s="7"/>
      <c r="F329" s="6"/>
      <c r="G329" s="8"/>
      <c r="H329" s="9"/>
      <c r="I329" s="6"/>
      <c r="J329" s="10" t="n">
        <f aca="false">IF(I329="",0,IF(I329="Win",G329*H329,IF(OR(I329="Push",I329="Void"),H329,0)))</f>
        <v>0</v>
      </c>
      <c r="K329" s="10" t="n">
        <f aca="false">IF(I329="",0,J329-H329)</f>
        <v>0</v>
      </c>
      <c r="L329" s="10" t="n">
        <f aca="false">IF(I329="",L328,L328+K329)</f>
        <v>32.55</v>
      </c>
      <c r="M329" s="11" t="str">
        <f aca="false">IF(I329="","",IF(SUMPRODUCT(--(I$4:I329&lt;&gt;"")*H$4:H329)=0,"",L329/SUMPRODUCT(--(I$4:I329&lt;&gt;"")*H$4:H329)))</f>
        <v/>
      </c>
      <c r="N329" s="12"/>
      <c r="O329" s="13"/>
    </row>
    <row r="330" customFormat="false" ht="15" hidden="false" customHeight="false" outlineLevel="0" collapsed="false">
      <c r="A330" s="4" t="n">
        <v>327</v>
      </c>
      <c r="B330" s="5"/>
      <c r="C330" s="6"/>
      <c r="D330" s="7"/>
      <c r="E330" s="7"/>
      <c r="F330" s="6"/>
      <c r="G330" s="8"/>
      <c r="H330" s="9"/>
      <c r="I330" s="6"/>
      <c r="J330" s="10" t="n">
        <f aca="false">IF(I330="",0,IF(I330="Win",G330*H330,IF(OR(I330="Push",I330="Void"),H330,0)))</f>
        <v>0</v>
      </c>
      <c r="K330" s="10" t="n">
        <f aca="false">IF(I330="",0,J330-H330)</f>
        <v>0</v>
      </c>
      <c r="L330" s="10" t="n">
        <f aca="false">IF(I330="",L329,L329+K330)</f>
        <v>32.55</v>
      </c>
      <c r="M330" s="11" t="str">
        <f aca="false">IF(I330="","",IF(SUMPRODUCT(--(I$4:I330&lt;&gt;"")*H$4:H330)=0,"",L330/SUMPRODUCT(--(I$4:I330&lt;&gt;"")*H$4:H330)))</f>
        <v/>
      </c>
      <c r="N330" s="12"/>
      <c r="O330" s="13"/>
    </row>
    <row r="331" customFormat="false" ht="15" hidden="false" customHeight="false" outlineLevel="0" collapsed="false">
      <c r="A331" s="4" t="n">
        <v>328</v>
      </c>
      <c r="B331" s="5"/>
      <c r="C331" s="6"/>
      <c r="D331" s="7"/>
      <c r="E331" s="7"/>
      <c r="F331" s="6"/>
      <c r="G331" s="8"/>
      <c r="H331" s="9"/>
      <c r="I331" s="6"/>
      <c r="J331" s="10" t="n">
        <f aca="false">IF(I331="",0,IF(I331="Win",G331*H331,IF(OR(I331="Push",I331="Void"),H331,0)))</f>
        <v>0</v>
      </c>
      <c r="K331" s="10" t="n">
        <f aca="false">IF(I331="",0,J331-H331)</f>
        <v>0</v>
      </c>
      <c r="L331" s="10" t="n">
        <f aca="false">IF(I331="",L330,L330+K331)</f>
        <v>32.55</v>
      </c>
      <c r="M331" s="11" t="str">
        <f aca="false">IF(I331="","",IF(SUMPRODUCT(--(I$4:I331&lt;&gt;"")*H$4:H331)=0,"",L331/SUMPRODUCT(--(I$4:I331&lt;&gt;"")*H$4:H331)))</f>
        <v/>
      </c>
      <c r="N331" s="12"/>
      <c r="O331" s="13"/>
    </row>
    <row r="332" customFormat="false" ht="15" hidden="false" customHeight="false" outlineLevel="0" collapsed="false">
      <c r="A332" s="4" t="n">
        <v>329</v>
      </c>
      <c r="B332" s="5"/>
      <c r="C332" s="6"/>
      <c r="D332" s="7"/>
      <c r="E332" s="7"/>
      <c r="F332" s="6"/>
      <c r="G332" s="8"/>
      <c r="H332" s="9"/>
      <c r="I332" s="6"/>
      <c r="J332" s="10" t="n">
        <f aca="false">IF(I332="",0,IF(I332="Win",G332*H332,IF(OR(I332="Push",I332="Void"),H332,0)))</f>
        <v>0</v>
      </c>
      <c r="K332" s="10" t="n">
        <f aca="false">IF(I332="",0,J332-H332)</f>
        <v>0</v>
      </c>
      <c r="L332" s="10" t="n">
        <f aca="false">IF(I332="",L331,L331+K332)</f>
        <v>32.55</v>
      </c>
      <c r="M332" s="11" t="str">
        <f aca="false">IF(I332="","",IF(SUMPRODUCT(--(I$4:I332&lt;&gt;"")*H$4:H332)=0,"",L332/SUMPRODUCT(--(I$4:I332&lt;&gt;"")*H$4:H332)))</f>
        <v/>
      </c>
      <c r="N332" s="12"/>
      <c r="O332" s="13"/>
    </row>
    <row r="333" customFormat="false" ht="15" hidden="false" customHeight="false" outlineLevel="0" collapsed="false">
      <c r="A333" s="4" t="n">
        <v>330</v>
      </c>
      <c r="B333" s="5"/>
      <c r="C333" s="6"/>
      <c r="D333" s="7"/>
      <c r="E333" s="7"/>
      <c r="F333" s="6"/>
      <c r="G333" s="8"/>
      <c r="H333" s="9"/>
      <c r="I333" s="6"/>
      <c r="J333" s="10" t="n">
        <f aca="false">IF(I333="",0,IF(I333="Win",G333*H333,IF(OR(I333="Push",I333="Void"),H333,0)))</f>
        <v>0</v>
      </c>
      <c r="K333" s="10" t="n">
        <f aca="false">IF(I333="",0,J333-H333)</f>
        <v>0</v>
      </c>
      <c r="L333" s="10" t="n">
        <f aca="false">IF(I333="",L332,L332+K333)</f>
        <v>32.55</v>
      </c>
      <c r="M333" s="11" t="str">
        <f aca="false">IF(I333="","",IF(SUMPRODUCT(--(I$4:I333&lt;&gt;"")*H$4:H333)=0,"",L333/SUMPRODUCT(--(I$4:I333&lt;&gt;"")*H$4:H333)))</f>
        <v/>
      </c>
      <c r="N333" s="12"/>
      <c r="O333" s="13"/>
    </row>
    <row r="334" customFormat="false" ht="15" hidden="false" customHeight="false" outlineLevel="0" collapsed="false">
      <c r="A334" s="4" t="n">
        <v>331</v>
      </c>
      <c r="B334" s="5"/>
      <c r="C334" s="6"/>
      <c r="D334" s="7"/>
      <c r="E334" s="7"/>
      <c r="F334" s="6"/>
      <c r="G334" s="8"/>
      <c r="H334" s="9"/>
      <c r="I334" s="6"/>
      <c r="J334" s="10" t="n">
        <f aca="false">IF(I334="",0,IF(I334="Win",G334*H334,IF(OR(I334="Push",I334="Void"),H334,0)))</f>
        <v>0</v>
      </c>
      <c r="K334" s="10" t="n">
        <f aca="false">IF(I334="",0,J334-H334)</f>
        <v>0</v>
      </c>
      <c r="L334" s="10" t="n">
        <f aca="false">IF(I334="",L333,L333+K334)</f>
        <v>32.55</v>
      </c>
      <c r="M334" s="11" t="str">
        <f aca="false">IF(I334="","",IF(SUMPRODUCT(--(I$4:I334&lt;&gt;"")*H$4:H334)=0,"",L334/SUMPRODUCT(--(I$4:I334&lt;&gt;"")*H$4:H334)))</f>
        <v/>
      </c>
      <c r="N334" s="12"/>
      <c r="O334" s="13"/>
    </row>
    <row r="335" customFormat="false" ht="15" hidden="false" customHeight="false" outlineLevel="0" collapsed="false">
      <c r="A335" s="4" t="n">
        <v>332</v>
      </c>
      <c r="B335" s="5"/>
      <c r="C335" s="6"/>
      <c r="D335" s="7"/>
      <c r="E335" s="7"/>
      <c r="F335" s="6"/>
      <c r="G335" s="8"/>
      <c r="H335" s="9"/>
      <c r="I335" s="6"/>
      <c r="J335" s="10" t="n">
        <f aca="false">IF(I335="",0,IF(I335="Win",G335*H335,IF(OR(I335="Push",I335="Void"),H335,0)))</f>
        <v>0</v>
      </c>
      <c r="K335" s="10" t="n">
        <f aca="false">IF(I335="",0,J335-H335)</f>
        <v>0</v>
      </c>
      <c r="L335" s="10" t="n">
        <f aca="false">IF(I335="",L334,L334+K335)</f>
        <v>32.55</v>
      </c>
      <c r="M335" s="11" t="str">
        <f aca="false">IF(I335="","",IF(SUMPRODUCT(--(I$4:I335&lt;&gt;"")*H$4:H335)=0,"",L335/SUMPRODUCT(--(I$4:I335&lt;&gt;"")*H$4:H335)))</f>
        <v/>
      </c>
      <c r="N335" s="12"/>
      <c r="O335" s="13"/>
    </row>
    <row r="336" customFormat="false" ht="15" hidden="false" customHeight="false" outlineLevel="0" collapsed="false">
      <c r="A336" s="4" t="n">
        <v>333</v>
      </c>
      <c r="B336" s="5"/>
      <c r="C336" s="6"/>
      <c r="D336" s="7"/>
      <c r="E336" s="7"/>
      <c r="F336" s="6"/>
      <c r="G336" s="8"/>
      <c r="H336" s="9"/>
      <c r="I336" s="6"/>
      <c r="J336" s="10" t="n">
        <f aca="false">IF(I336="",0,IF(I336="Win",G336*H336,IF(OR(I336="Push",I336="Void"),H336,0)))</f>
        <v>0</v>
      </c>
      <c r="K336" s="10" t="n">
        <f aca="false">IF(I336="",0,J336-H336)</f>
        <v>0</v>
      </c>
      <c r="L336" s="10" t="n">
        <f aca="false">IF(I336="",L335,L335+K336)</f>
        <v>32.55</v>
      </c>
      <c r="M336" s="11" t="str">
        <f aca="false">IF(I336="","",IF(SUMPRODUCT(--(I$4:I336&lt;&gt;"")*H$4:H336)=0,"",L336/SUMPRODUCT(--(I$4:I336&lt;&gt;"")*H$4:H336)))</f>
        <v/>
      </c>
      <c r="N336" s="12"/>
      <c r="O336" s="13"/>
    </row>
    <row r="337" customFormat="false" ht="15" hidden="false" customHeight="false" outlineLevel="0" collapsed="false">
      <c r="A337" s="4" t="n">
        <v>334</v>
      </c>
      <c r="B337" s="5"/>
      <c r="C337" s="6"/>
      <c r="D337" s="7"/>
      <c r="E337" s="7"/>
      <c r="F337" s="6"/>
      <c r="G337" s="8"/>
      <c r="H337" s="9"/>
      <c r="I337" s="6"/>
      <c r="J337" s="10" t="n">
        <f aca="false">IF(I337="",0,IF(I337="Win",G337*H337,IF(OR(I337="Push",I337="Void"),H337,0)))</f>
        <v>0</v>
      </c>
      <c r="K337" s="10" t="n">
        <f aca="false">IF(I337="",0,J337-H337)</f>
        <v>0</v>
      </c>
      <c r="L337" s="10" t="n">
        <f aca="false">IF(I337="",L336,L336+K337)</f>
        <v>32.55</v>
      </c>
      <c r="M337" s="11" t="str">
        <f aca="false">IF(I337="","",IF(SUMPRODUCT(--(I$4:I337&lt;&gt;"")*H$4:H337)=0,"",L337/SUMPRODUCT(--(I$4:I337&lt;&gt;"")*H$4:H337)))</f>
        <v/>
      </c>
      <c r="N337" s="12"/>
      <c r="O337" s="13"/>
    </row>
    <row r="338" customFormat="false" ht="15" hidden="false" customHeight="false" outlineLevel="0" collapsed="false">
      <c r="A338" s="4" t="n">
        <v>335</v>
      </c>
      <c r="B338" s="5"/>
      <c r="C338" s="6"/>
      <c r="D338" s="7"/>
      <c r="E338" s="7"/>
      <c r="F338" s="6"/>
      <c r="G338" s="8"/>
      <c r="H338" s="9"/>
      <c r="I338" s="6"/>
      <c r="J338" s="10" t="n">
        <f aca="false">IF(I338="",0,IF(I338="Win",G338*H338,IF(OR(I338="Push",I338="Void"),H338,0)))</f>
        <v>0</v>
      </c>
      <c r="K338" s="10" t="n">
        <f aca="false">IF(I338="",0,J338-H338)</f>
        <v>0</v>
      </c>
      <c r="L338" s="10" t="n">
        <f aca="false">IF(I338="",L337,L337+K338)</f>
        <v>32.55</v>
      </c>
      <c r="M338" s="11" t="str">
        <f aca="false">IF(I338="","",IF(SUMPRODUCT(--(I$4:I338&lt;&gt;"")*H$4:H338)=0,"",L338/SUMPRODUCT(--(I$4:I338&lt;&gt;"")*H$4:H338)))</f>
        <v/>
      </c>
      <c r="N338" s="12"/>
      <c r="O338" s="13"/>
    </row>
    <row r="339" customFormat="false" ht="15" hidden="false" customHeight="false" outlineLevel="0" collapsed="false">
      <c r="A339" s="4" t="n">
        <v>336</v>
      </c>
      <c r="B339" s="5"/>
      <c r="C339" s="6"/>
      <c r="D339" s="7"/>
      <c r="E339" s="7"/>
      <c r="F339" s="6"/>
      <c r="G339" s="8"/>
      <c r="H339" s="9"/>
      <c r="I339" s="6"/>
      <c r="J339" s="10" t="n">
        <f aca="false">IF(I339="",0,IF(I339="Win",G339*H339,IF(OR(I339="Push",I339="Void"),H339,0)))</f>
        <v>0</v>
      </c>
      <c r="K339" s="10" t="n">
        <f aca="false">IF(I339="",0,J339-H339)</f>
        <v>0</v>
      </c>
      <c r="L339" s="10" t="n">
        <f aca="false">IF(I339="",L338,L338+K339)</f>
        <v>32.55</v>
      </c>
      <c r="M339" s="11" t="str">
        <f aca="false">IF(I339="","",IF(SUMPRODUCT(--(I$4:I339&lt;&gt;"")*H$4:H339)=0,"",L339/SUMPRODUCT(--(I$4:I339&lt;&gt;"")*H$4:H339)))</f>
        <v/>
      </c>
      <c r="N339" s="12"/>
      <c r="O339" s="13"/>
    </row>
    <row r="340" customFormat="false" ht="15" hidden="false" customHeight="false" outlineLevel="0" collapsed="false">
      <c r="A340" s="4" t="n">
        <v>337</v>
      </c>
      <c r="B340" s="5"/>
      <c r="C340" s="6"/>
      <c r="D340" s="7"/>
      <c r="E340" s="7"/>
      <c r="F340" s="6"/>
      <c r="G340" s="8"/>
      <c r="H340" s="9"/>
      <c r="I340" s="6"/>
      <c r="J340" s="10" t="n">
        <f aca="false">IF(I340="",0,IF(I340="Win",G340*H340,IF(OR(I340="Push",I340="Void"),H340,0)))</f>
        <v>0</v>
      </c>
      <c r="K340" s="10" t="n">
        <f aca="false">IF(I340="",0,J340-H340)</f>
        <v>0</v>
      </c>
      <c r="L340" s="10" t="n">
        <f aca="false">IF(I340="",L339,L339+K340)</f>
        <v>32.55</v>
      </c>
      <c r="M340" s="11" t="str">
        <f aca="false">IF(I340="","",IF(SUMPRODUCT(--(I$4:I340&lt;&gt;"")*H$4:H340)=0,"",L340/SUMPRODUCT(--(I$4:I340&lt;&gt;"")*H$4:H340)))</f>
        <v/>
      </c>
      <c r="N340" s="12"/>
      <c r="O340" s="13"/>
    </row>
    <row r="341" customFormat="false" ht="15" hidden="false" customHeight="false" outlineLevel="0" collapsed="false">
      <c r="A341" s="4" t="n">
        <v>338</v>
      </c>
      <c r="B341" s="5"/>
      <c r="C341" s="6"/>
      <c r="D341" s="7"/>
      <c r="E341" s="7"/>
      <c r="F341" s="6"/>
      <c r="G341" s="8"/>
      <c r="H341" s="9"/>
      <c r="I341" s="6"/>
      <c r="J341" s="10" t="n">
        <f aca="false">IF(I341="",0,IF(I341="Win",G341*H341,IF(OR(I341="Push",I341="Void"),H341,0)))</f>
        <v>0</v>
      </c>
      <c r="K341" s="10" t="n">
        <f aca="false">IF(I341="",0,J341-H341)</f>
        <v>0</v>
      </c>
      <c r="L341" s="10" t="n">
        <f aca="false">IF(I341="",L340,L340+K341)</f>
        <v>32.55</v>
      </c>
      <c r="M341" s="11" t="str">
        <f aca="false">IF(I341="","",IF(SUMPRODUCT(--(I$4:I341&lt;&gt;"")*H$4:H341)=0,"",L341/SUMPRODUCT(--(I$4:I341&lt;&gt;"")*H$4:H341)))</f>
        <v/>
      </c>
      <c r="N341" s="12"/>
      <c r="O341" s="13"/>
    </row>
    <row r="342" customFormat="false" ht="15" hidden="false" customHeight="false" outlineLevel="0" collapsed="false">
      <c r="A342" s="4" t="n">
        <v>339</v>
      </c>
      <c r="B342" s="5"/>
      <c r="C342" s="6"/>
      <c r="D342" s="7"/>
      <c r="E342" s="7"/>
      <c r="F342" s="6"/>
      <c r="G342" s="8"/>
      <c r="H342" s="9"/>
      <c r="I342" s="6"/>
      <c r="J342" s="10" t="n">
        <f aca="false">IF(I342="",0,IF(I342="Win",G342*H342,IF(OR(I342="Push",I342="Void"),H342,0)))</f>
        <v>0</v>
      </c>
      <c r="K342" s="10" t="n">
        <f aca="false">IF(I342="",0,J342-H342)</f>
        <v>0</v>
      </c>
      <c r="L342" s="10" t="n">
        <f aca="false">IF(I342="",L341,L341+K342)</f>
        <v>32.55</v>
      </c>
      <c r="M342" s="11" t="str">
        <f aca="false">IF(I342="","",IF(SUMPRODUCT(--(I$4:I342&lt;&gt;"")*H$4:H342)=0,"",L342/SUMPRODUCT(--(I$4:I342&lt;&gt;"")*H$4:H342)))</f>
        <v/>
      </c>
      <c r="N342" s="12"/>
      <c r="O342" s="13"/>
    </row>
    <row r="343" customFormat="false" ht="15" hidden="false" customHeight="false" outlineLevel="0" collapsed="false">
      <c r="A343" s="4" t="n">
        <v>340</v>
      </c>
      <c r="B343" s="5"/>
      <c r="C343" s="6"/>
      <c r="D343" s="7"/>
      <c r="E343" s="7"/>
      <c r="F343" s="6"/>
      <c r="G343" s="8"/>
      <c r="H343" s="9"/>
      <c r="I343" s="6"/>
      <c r="J343" s="10" t="n">
        <f aca="false">IF(I343="",0,IF(I343="Win",G343*H343,IF(OR(I343="Push",I343="Void"),H343,0)))</f>
        <v>0</v>
      </c>
      <c r="K343" s="10" t="n">
        <f aca="false">IF(I343="",0,J343-H343)</f>
        <v>0</v>
      </c>
      <c r="L343" s="10" t="n">
        <f aca="false">IF(I343="",L342,L342+K343)</f>
        <v>32.55</v>
      </c>
      <c r="M343" s="11" t="str">
        <f aca="false">IF(I343="","",IF(SUMPRODUCT(--(I$4:I343&lt;&gt;"")*H$4:H343)=0,"",L343/SUMPRODUCT(--(I$4:I343&lt;&gt;"")*H$4:H343)))</f>
        <v/>
      </c>
      <c r="N343" s="12"/>
      <c r="O343" s="13"/>
    </row>
    <row r="344" customFormat="false" ht="15" hidden="false" customHeight="false" outlineLevel="0" collapsed="false">
      <c r="A344" s="4" t="n">
        <v>341</v>
      </c>
      <c r="B344" s="5"/>
      <c r="C344" s="6"/>
      <c r="D344" s="7"/>
      <c r="E344" s="7"/>
      <c r="F344" s="6"/>
      <c r="G344" s="8"/>
      <c r="H344" s="9"/>
      <c r="I344" s="6"/>
      <c r="J344" s="10" t="n">
        <f aca="false">IF(I344="",0,IF(I344="Win",G344*H344,IF(OR(I344="Push",I344="Void"),H344,0)))</f>
        <v>0</v>
      </c>
      <c r="K344" s="10" t="n">
        <f aca="false">IF(I344="",0,J344-H344)</f>
        <v>0</v>
      </c>
      <c r="L344" s="10" t="n">
        <f aca="false">IF(I344="",L343,L343+K344)</f>
        <v>32.55</v>
      </c>
      <c r="M344" s="11" t="str">
        <f aca="false">IF(I344="","",IF(SUMPRODUCT(--(I$4:I344&lt;&gt;"")*H$4:H344)=0,"",L344/SUMPRODUCT(--(I$4:I344&lt;&gt;"")*H$4:H344)))</f>
        <v/>
      </c>
      <c r="N344" s="12"/>
      <c r="O344" s="13"/>
    </row>
    <row r="345" customFormat="false" ht="15" hidden="false" customHeight="false" outlineLevel="0" collapsed="false">
      <c r="A345" s="4" t="n">
        <v>342</v>
      </c>
      <c r="B345" s="5"/>
      <c r="C345" s="6"/>
      <c r="D345" s="7"/>
      <c r="E345" s="7"/>
      <c r="F345" s="6"/>
      <c r="G345" s="8"/>
      <c r="H345" s="9"/>
      <c r="I345" s="6"/>
      <c r="J345" s="10" t="n">
        <f aca="false">IF(I345="",0,IF(I345="Win",G345*H345,IF(OR(I345="Push",I345="Void"),H345,0)))</f>
        <v>0</v>
      </c>
      <c r="K345" s="10" t="n">
        <f aca="false">IF(I345="",0,J345-H345)</f>
        <v>0</v>
      </c>
      <c r="L345" s="10" t="n">
        <f aca="false">IF(I345="",L344,L344+K345)</f>
        <v>32.55</v>
      </c>
      <c r="M345" s="11" t="str">
        <f aca="false">IF(I345="","",IF(SUMPRODUCT(--(I$4:I345&lt;&gt;"")*H$4:H345)=0,"",L345/SUMPRODUCT(--(I$4:I345&lt;&gt;"")*H$4:H345)))</f>
        <v/>
      </c>
      <c r="N345" s="12"/>
      <c r="O345" s="13"/>
    </row>
    <row r="346" customFormat="false" ht="15" hidden="false" customHeight="false" outlineLevel="0" collapsed="false">
      <c r="A346" s="4" t="n">
        <v>343</v>
      </c>
      <c r="B346" s="5"/>
      <c r="C346" s="6"/>
      <c r="D346" s="7"/>
      <c r="E346" s="7"/>
      <c r="F346" s="6"/>
      <c r="G346" s="8"/>
      <c r="H346" s="9"/>
      <c r="I346" s="6"/>
      <c r="J346" s="10" t="n">
        <f aca="false">IF(I346="",0,IF(I346="Win",G346*H346,IF(OR(I346="Push",I346="Void"),H346,0)))</f>
        <v>0</v>
      </c>
      <c r="K346" s="10" t="n">
        <f aca="false">IF(I346="",0,J346-H346)</f>
        <v>0</v>
      </c>
      <c r="L346" s="10" t="n">
        <f aca="false">IF(I346="",L345,L345+K346)</f>
        <v>32.55</v>
      </c>
      <c r="M346" s="11" t="str">
        <f aca="false">IF(I346="","",IF(SUMPRODUCT(--(I$4:I346&lt;&gt;"")*H$4:H346)=0,"",L346/SUMPRODUCT(--(I$4:I346&lt;&gt;"")*H$4:H346)))</f>
        <v/>
      </c>
      <c r="N346" s="12"/>
      <c r="O346" s="13"/>
    </row>
    <row r="347" customFormat="false" ht="15" hidden="false" customHeight="false" outlineLevel="0" collapsed="false">
      <c r="A347" s="4" t="n">
        <v>344</v>
      </c>
      <c r="B347" s="5"/>
      <c r="C347" s="6"/>
      <c r="D347" s="7"/>
      <c r="E347" s="7"/>
      <c r="F347" s="6"/>
      <c r="G347" s="8"/>
      <c r="H347" s="9"/>
      <c r="I347" s="6"/>
      <c r="J347" s="10" t="n">
        <f aca="false">IF(I347="",0,IF(I347="Win",G347*H347,IF(OR(I347="Push",I347="Void"),H347,0)))</f>
        <v>0</v>
      </c>
      <c r="K347" s="10" t="n">
        <f aca="false">IF(I347="",0,J347-H347)</f>
        <v>0</v>
      </c>
      <c r="L347" s="10" t="n">
        <f aca="false">IF(I347="",L346,L346+K347)</f>
        <v>32.55</v>
      </c>
      <c r="M347" s="11" t="str">
        <f aca="false">IF(I347="","",IF(SUMPRODUCT(--(I$4:I347&lt;&gt;"")*H$4:H347)=0,"",L347/SUMPRODUCT(--(I$4:I347&lt;&gt;"")*H$4:H347)))</f>
        <v/>
      </c>
      <c r="N347" s="12"/>
      <c r="O347" s="13"/>
    </row>
    <row r="348" customFormat="false" ht="15" hidden="false" customHeight="false" outlineLevel="0" collapsed="false">
      <c r="A348" s="4" t="n">
        <v>345</v>
      </c>
      <c r="B348" s="5"/>
      <c r="C348" s="6"/>
      <c r="D348" s="7"/>
      <c r="E348" s="7"/>
      <c r="F348" s="6"/>
      <c r="G348" s="8"/>
      <c r="H348" s="9"/>
      <c r="I348" s="6"/>
      <c r="J348" s="10" t="n">
        <f aca="false">IF(I348="",0,IF(I348="Win",G348*H348,IF(OR(I348="Push",I348="Void"),H348,0)))</f>
        <v>0</v>
      </c>
      <c r="K348" s="10" t="n">
        <f aca="false">IF(I348="",0,J348-H348)</f>
        <v>0</v>
      </c>
      <c r="L348" s="10" t="n">
        <f aca="false">IF(I348="",L347,L347+K348)</f>
        <v>32.55</v>
      </c>
      <c r="M348" s="11" t="str">
        <f aca="false">IF(I348="","",IF(SUMPRODUCT(--(I$4:I348&lt;&gt;"")*H$4:H348)=0,"",L348/SUMPRODUCT(--(I$4:I348&lt;&gt;"")*H$4:H348)))</f>
        <v/>
      </c>
      <c r="N348" s="12"/>
      <c r="O348" s="13"/>
    </row>
    <row r="349" customFormat="false" ht="15" hidden="false" customHeight="false" outlineLevel="0" collapsed="false">
      <c r="A349" s="4" t="n">
        <v>346</v>
      </c>
      <c r="B349" s="5"/>
      <c r="C349" s="6"/>
      <c r="D349" s="7"/>
      <c r="E349" s="7"/>
      <c r="F349" s="6"/>
      <c r="G349" s="8"/>
      <c r="H349" s="9"/>
      <c r="I349" s="6"/>
      <c r="J349" s="10" t="n">
        <f aca="false">IF(I349="",0,IF(I349="Win",G349*H349,IF(OR(I349="Push",I349="Void"),H349,0)))</f>
        <v>0</v>
      </c>
      <c r="K349" s="10" t="n">
        <f aca="false">IF(I349="",0,J349-H349)</f>
        <v>0</v>
      </c>
      <c r="L349" s="10" t="n">
        <f aca="false">IF(I349="",L348,L348+K349)</f>
        <v>32.55</v>
      </c>
      <c r="M349" s="11" t="str">
        <f aca="false">IF(I349="","",IF(SUMPRODUCT(--(I$4:I349&lt;&gt;"")*H$4:H349)=0,"",L349/SUMPRODUCT(--(I$4:I349&lt;&gt;"")*H$4:H349)))</f>
        <v/>
      </c>
      <c r="N349" s="12"/>
      <c r="O349" s="13"/>
    </row>
    <row r="350" customFormat="false" ht="15" hidden="false" customHeight="false" outlineLevel="0" collapsed="false">
      <c r="A350" s="4" t="n">
        <v>347</v>
      </c>
      <c r="B350" s="5"/>
      <c r="C350" s="6"/>
      <c r="D350" s="7"/>
      <c r="E350" s="7"/>
      <c r="F350" s="6"/>
      <c r="G350" s="8"/>
      <c r="H350" s="9"/>
      <c r="I350" s="6"/>
      <c r="J350" s="10" t="n">
        <f aca="false">IF(I350="",0,IF(I350="Win",G350*H350,IF(OR(I350="Push",I350="Void"),H350,0)))</f>
        <v>0</v>
      </c>
      <c r="K350" s="10" t="n">
        <f aca="false">IF(I350="",0,J350-H350)</f>
        <v>0</v>
      </c>
      <c r="L350" s="10" t="n">
        <f aca="false">IF(I350="",L349,L349+K350)</f>
        <v>32.55</v>
      </c>
      <c r="M350" s="11" t="str">
        <f aca="false">IF(I350="","",IF(SUMPRODUCT(--(I$4:I350&lt;&gt;"")*H$4:H350)=0,"",L350/SUMPRODUCT(--(I$4:I350&lt;&gt;"")*H$4:H350)))</f>
        <v/>
      </c>
      <c r="N350" s="12"/>
      <c r="O350" s="13"/>
    </row>
    <row r="351" customFormat="false" ht="15" hidden="false" customHeight="false" outlineLevel="0" collapsed="false">
      <c r="A351" s="4" t="n">
        <v>348</v>
      </c>
      <c r="B351" s="5"/>
      <c r="C351" s="6"/>
      <c r="D351" s="7"/>
      <c r="E351" s="7"/>
      <c r="F351" s="6"/>
      <c r="G351" s="8"/>
      <c r="H351" s="9"/>
      <c r="I351" s="6"/>
      <c r="J351" s="10" t="n">
        <f aca="false">IF(I351="",0,IF(I351="Win",G351*H351,IF(OR(I351="Push",I351="Void"),H351,0)))</f>
        <v>0</v>
      </c>
      <c r="K351" s="10" t="n">
        <f aca="false">IF(I351="",0,J351-H351)</f>
        <v>0</v>
      </c>
      <c r="L351" s="10" t="n">
        <f aca="false">IF(I351="",L350,L350+K351)</f>
        <v>32.55</v>
      </c>
      <c r="M351" s="11" t="str">
        <f aca="false">IF(I351="","",IF(SUMPRODUCT(--(I$4:I351&lt;&gt;"")*H$4:H351)=0,"",L351/SUMPRODUCT(--(I$4:I351&lt;&gt;"")*H$4:H351)))</f>
        <v/>
      </c>
      <c r="N351" s="12"/>
      <c r="O351" s="13"/>
    </row>
    <row r="352" customFormat="false" ht="15" hidden="false" customHeight="false" outlineLevel="0" collapsed="false">
      <c r="A352" s="4" t="n">
        <v>349</v>
      </c>
      <c r="B352" s="5"/>
      <c r="C352" s="6"/>
      <c r="D352" s="7"/>
      <c r="E352" s="7"/>
      <c r="F352" s="6"/>
      <c r="G352" s="8"/>
      <c r="H352" s="9"/>
      <c r="I352" s="6"/>
      <c r="J352" s="10" t="n">
        <f aca="false">IF(I352="",0,IF(I352="Win",G352*H352,IF(OR(I352="Push",I352="Void"),H352,0)))</f>
        <v>0</v>
      </c>
      <c r="K352" s="10" t="n">
        <f aca="false">IF(I352="",0,J352-H352)</f>
        <v>0</v>
      </c>
      <c r="L352" s="10" t="n">
        <f aca="false">IF(I352="",L351,L351+K352)</f>
        <v>32.55</v>
      </c>
      <c r="M352" s="11" t="str">
        <f aca="false">IF(I352="","",IF(SUMPRODUCT(--(I$4:I352&lt;&gt;"")*H$4:H352)=0,"",L352/SUMPRODUCT(--(I$4:I352&lt;&gt;"")*H$4:H352)))</f>
        <v/>
      </c>
      <c r="N352" s="12"/>
      <c r="O352" s="13"/>
    </row>
    <row r="353" customFormat="false" ht="15" hidden="false" customHeight="false" outlineLevel="0" collapsed="false">
      <c r="A353" s="4" t="n">
        <v>350</v>
      </c>
      <c r="B353" s="5"/>
      <c r="C353" s="6"/>
      <c r="D353" s="7"/>
      <c r="E353" s="7"/>
      <c r="F353" s="6"/>
      <c r="G353" s="8"/>
      <c r="H353" s="9"/>
      <c r="I353" s="6"/>
      <c r="J353" s="10" t="n">
        <f aca="false">IF(I353="",0,IF(I353="Win",G353*H353,IF(OR(I353="Push",I353="Void"),H353,0)))</f>
        <v>0</v>
      </c>
      <c r="K353" s="10" t="n">
        <f aca="false">IF(I353="",0,J353-H353)</f>
        <v>0</v>
      </c>
      <c r="L353" s="10" t="n">
        <f aca="false">IF(I353="",L352,L352+K353)</f>
        <v>32.55</v>
      </c>
      <c r="M353" s="11" t="str">
        <f aca="false">IF(I353="","",IF(SUMPRODUCT(--(I$4:I353&lt;&gt;"")*H$4:H353)=0,"",L353/SUMPRODUCT(--(I$4:I353&lt;&gt;"")*H$4:H353)))</f>
        <v/>
      </c>
      <c r="N353" s="12"/>
      <c r="O353" s="13"/>
    </row>
    <row r="354" customFormat="false" ht="15" hidden="false" customHeight="false" outlineLevel="0" collapsed="false">
      <c r="A354" s="4" t="n">
        <v>351</v>
      </c>
      <c r="B354" s="5"/>
      <c r="C354" s="6"/>
      <c r="D354" s="7"/>
      <c r="E354" s="7"/>
      <c r="F354" s="6"/>
      <c r="G354" s="8"/>
      <c r="H354" s="9"/>
      <c r="I354" s="6"/>
      <c r="J354" s="10" t="n">
        <f aca="false">IF(I354="",0,IF(I354="Win",G354*H354,IF(OR(I354="Push",I354="Void"),H354,0)))</f>
        <v>0</v>
      </c>
      <c r="K354" s="10" t="n">
        <f aca="false">IF(I354="",0,J354-H354)</f>
        <v>0</v>
      </c>
      <c r="L354" s="10" t="n">
        <f aca="false">IF(I354="",L353,L353+K354)</f>
        <v>32.55</v>
      </c>
      <c r="M354" s="11" t="str">
        <f aca="false">IF(I354="","",IF(SUMPRODUCT(--(I$4:I354&lt;&gt;"")*H$4:H354)=0,"",L354/SUMPRODUCT(--(I$4:I354&lt;&gt;"")*H$4:H354)))</f>
        <v/>
      </c>
      <c r="N354" s="12"/>
      <c r="O354" s="13"/>
    </row>
    <row r="355" customFormat="false" ht="15" hidden="false" customHeight="false" outlineLevel="0" collapsed="false">
      <c r="A355" s="4" t="n">
        <v>352</v>
      </c>
      <c r="B355" s="5"/>
      <c r="C355" s="6"/>
      <c r="D355" s="7"/>
      <c r="E355" s="7"/>
      <c r="F355" s="6"/>
      <c r="G355" s="8"/>
      <c r="H355" s="9"/>
      <c r="I355" s="6"/>
      <c r="J355" s="10" t="n">
        <f aca="false">IF(I355="",0,IF(I355="Win",G355*H355,IF(OR(I355="Push",I355="Void"),H355,0)))</f>
        <v>0</v>
      </c>
      <c r="K355" s="10" t="n">
        <f aca="false">IF(I355="",0,J355-H355)</f>
        <v>0</v>
      </c>
      <c r="L355" s="10" t="n">
        <f aca="false">IF(I355="",L354,L354+K355)</f>
        <v>32.55</v>
      </c>
      <c r="M355" s="11" t="str">
        <f aca="false">IF(I355="","",IF(SUMPRODUCT(--(I$4:I355&lt;&gt;"")*H$4:H355)=0,"",L355/SUMPRODUCT(--(I$4:I355&lt;&gt;"")*H$4:H355)))</f>
        <v/>
      </c>
      <c r="N355" s="12"/>
      <c r="O355" s="13"/>
    </row>
    <row r="356" customFormat="false" ht="15" hidden="false" customHeight="false" outlineLevel="0" collapsed="false">
      <c r="A356" s="4" t="n">
        <v>353</v>
      </c>
      <c r="B356" s="5"/>
      <c r="C356" s="6"/>
      <c r="D356" s="7"/>
      <c r="E356" s="7"/>
      <c r="F356" s="6"/>
      <c r="G356" s="8"/>
      <c r="H356" s="9"/>
      <c r="I356" s="6"/>
      <c r="J356" s="10" t="n">
        <f aca="false">IF(I356="",0,IF(I356="Win",G356*H356,IF(OR(I356="Push",I356="Void"),H356,0)))</f>
        <v>0</v>
      </c>
      <c r="K356" s="10" t="n">
        <f aca="false">IF(I356="",0,J356-H356)</f>
        <v>0</v>
      </c>
      <c r="L356" s="10" t="n">
        <f aca="false">IF(I356="",L355,L355+K356)</f>
        <v>32.55</v>
      </c>
      <c r="M356" s="11" t="str">
        <f aca="false">IF(I356="","",IF(SUMPRODUCT(--(I$4:I356&lt;&gt;"")*H$4:H356)=0,"",L356/SUMPRODUCT(--(I$4:I356&lt;&gt;"")*H$4:H356)))</f>
        <v/>
      </c>
      <c r="N356" s="12"/>
      <c r="O356" s="13"/>
    </row>
    <row r="357" customFormat="false" ht="15" hidden="false" customHeight="false" outlineLevel="0" collapsed="false">
      <c r="A357" s="4" t="n">
        <v>354</v>
      </c>
      <c r="B357" s="5"/>
      <c r="C357" s="6"/>
      <c r="D357" s="7"/>
      <c r="E357" s="7"/>
      <c r="F357" s="6"/>
      <c r="G357" s="8"/>
      <c r="H357" s="9"/>
      <c r="I357" s="6"/>
      <c r="J357" s="10" t="n">
        <f aca="false">IF(I357="",0,IF(I357="Win",G357*H357,IF(OR(I357="Push",I357="Void"),H357,0)))</f>
        <v>0</v>
      </c>
      <c r="K357" s="10" t="n">
        <f aca="false">IF(I357="",0,J357-H357)</f>
        <v>0</v>
      </c>
      <c r="L357" s="10" t="n">
        <f aca="false">IF(I357="",L356,L356+K357)</f>
        <v>32.55</v>
      </c>
      <c r="M357" s="11" t="str">
        <f aca="false">IF(I357="","",IF(SUMPRODUCT(--(I$4:I357&lt;&gt;"")*H$4:H357)=0,"",L357/SUMPRODUCT(--(I$4:I357&lt;&gt;"")*H$4:H357)))</f>
        <v/>
      </c>
      <c r="N357" s="12"/>
      <c r="O357" s="13"/>
    </row>
    <row r="358" customFormat="false" ht="15" hidden="false" customHeight="false" outlineLevel="0" collapsed="false">
      <c r="A358" s="4" t="n">
        <v>355</v>
      </c>
      <c r="B358" s="5"/>
      <c r="C358" s="6"/>
      <c r="D358" s="7"/>
      <c r="E358" s="7"/>
      <c r="F358" s="6"/>
      <c r="G358" s="8"/>
      <c r="H358" s="9"/>
      <c r="I358" s="6"/>
      <c r="J358" s="10" t="n">
        <f aca="false">IF(I358="",0,IF(I358="Win",G358*H358,IF(OR(I358="Push",I358="Void"),H358,0)))</f>
        <v>0</v>
      </c>
      <c r="K358" s="10" t="n">
        <f aca="false">IF(I358="",0,J358-H358)</f>
        <v>0</v>
      </c>
      <c r="L358" s="10" t="n">
        <f aca="false">IF(I358="",L357,L357+K358)</f>
        <v>32.55</v>
      </c>
      <c r="M358" s="11" t="str">
        <f aca="false">IF(I358="","",IF(SUMPRODUCT(--(I$4:I358&lt;&gt;"")*H$4:H358)=0,"",L358/SUMPRODUCT(--(I$4:I358&lt;&gt;"")*H$4:H358)))</f>
        <v/>
      </c>
      <c r="N358" s="12"/>
      <c r="O358" s="13"/>
    </row>
    <row r="359" customFormat="false" ht="15" hidden="false" customHeight="false" outlineLevel="0" collapsed="false">
      <c r="A359" s="4" t="n">
        <v>356</v>
      </c>
      <c r="B359" s="5"/>
      <c r="C359" s="6"/>
      <c r="D359" s="7"/>
      <c r="E359" s="7"/>
      <c r="F359" s="6"/>
      <c r="G359" s="8"/>
      <c r="H359" s="9"/>
      <c r="I359" s="6"/>
      <c r="J359" s="10" t="n">
        <f aca="false">IF(I359="",0,IF(I359="Win",G359*H359,IF(OR(I359="Push",I359="Void"),H359,0)))</f>
        <v>0</v>
      </c>
      <c r="K359" s="10" t="n">
        <f aca="false">IF(I359="",0,J359-H359)</f>
        <v>0</v>
      </c>
      <c r="L359" s="10" t="n">
        <f aca="false">IF(I359="",L358,L358+K359)</f>
        <v>32.55</v>
      </c>
      <c r="M359" s="11" t="str">
        <f aca="false">IF(I359="","",IF(SUMPRODUCT(--(I$4:I359&lt;&gt;"")*H$4:H359)=0,"",L359/SUMPRODUCT(--(I$4:I359&lt;&gt;"")*H$4:H359)))</f>
        <v/>
      </c>
      <c r="N359" s="12"/>
      <c r="O359" s="13"/>
    </row>
    <row r="360" customFormat="false" ht="15" hidden="false" customHeight="false" outlineLevel="0" collapsed="false">
      <c r="A360" s="4" t="n">
        <v>357</v>
      </c>
      <c r="B360" s="5"/>
      <c r="C360" s="6"/>
      <c r="D360" s="7"/>
      <c r="E360" s="7"/>
      <c r="F360" s="6"/>
      <c r="G360" s="8"/>
      <c r="H360" s="9"/>
      <c r="I360" s="6"/>
      <c r="J360" s="10" t="n">
        <f aca="false">IF(I360="",0,IF(I360="Win",G360*H360,IF(OR(I360="Push",I360="Void"),H360,0)))</f>
        <v>0</v>
      </c>
      <c r="K360" s="10" t="n">
        <f aca="false">IF(I360="",0,J360-H360)</f>
        <v>0</v>
      </c>
      <c r="L360" s="10" t="n">
        <f aca="false">IF(I360="",L359,L359+K360)</f>
        <v>32.55</v>
      </c>
      <c r="M360" s="11" t="str">
        <f aca="false">IF(I360="","",IF(SUMPRODUCT(--(I$4:I360&lt;&gt;"")*H$4:H360)=0,"",L360/SUMPRODUCT(--(I$4:I360&lt;&gt;"")*H$4:H360)))</f>
        <v/>
      </c>
      <c r="N360" s="12"/>
      <c r="O360" s="13"/>
    </row>
    <row r="361" customFormat="false" ht="15" hidden="false" customHeight="false" outlineLevel="0" collapsed="false">
      <c r="A361" s="4" t="n">
        <v>358</v>
      </c>
      <c r="B361" s="5"/>
      <c r="C361" s="6"/>
      <c r="D361" s="7"/>
      <c r="E361" s="7"/>
      <c r="F361" s="6"/>
      <c r="G361" s="8"/>
      <c r="H361" s="9"/>
      <c r="I361" s="6"/>
      <c r="J361" s="10" t="n">
        <f aca="false">IF(I361="",0,IF(I361="Win",G361*H361,IF(OR(I361="Push",I361="Void"),H361,0)))</f>
        <v>0</v>
      </c>
      <c r="K361" s="10" t="n">
        <f aca="false">IF(I361="",0,J361-H361)</f>
        <v>0</v>
      </c>
      <c r="L361" s="10" t="n">
        <f aca="false">IF(I361="",L360,L360+K361)</f>
        <v>32.55</v>
      </c>
      <c r="M361" s="11" t="str">
        <f aca="false">IF(I361="","",IF(SUMPRODUCT(--(I$4:I361&lt;&gt;"")*H$4:H361)=0,"",L361/SUMPRODUCT(--(I$4:I361&lt;&gt;"")*H$4:H361)))</f>
        <v/>
      </c>
      <c r="N361" s="12"/>
      <c r="O361" s="13"/>
    </row>
    <row r="362" customFormat="false" ht="15" hidden="false" customHeight="false" outlineLevel="0" collapsed="false">
      <c r="A362" s="4" t="n">
        <v>359</v>
      </c>
      <c r="B362" s="5"/>
      <c r="C362" s="6"/>
      <c r="D362" s="7"/>
      <c r="E362" s="7"/>
      <c r="F362" s="6"/>
      <c r="G362" s="8"/>
      <c r="H362" s="9"/>
      <c r="I362" s="6"/>
      <c r="J362" s="10" t="n">
        <f aca="false">IF(I362="",0,IF(I362="Win",G362*H362,IF(OR(I362="Push",I362="Void"),H362,0)))</f>
        <v>0</v>
      </c>
      <c r="K362" s="10" t="n">
        <f aca="false">IF(I362="",0,J362-H362)</f>
        <v>0</v>
      </c>
      <c r="L362" s="10" t="n">
        <f aca="false">IF(I362="",L361,L361+K362)</f>
        <v>32.55</v>
      </c>
      <c r="M362" s="11" t="str">
        <f aca="false">IF(I362="","",IF(SUMPRODUCT(--(I$4:I362&lt;&gt;"")*H$4:H362)=0,"",L362/SUMPRODUCT(--(I$4:I362&lt;&gt;"")*H$4:H362)))</f>
        <v/>
      </c>
      <c r="N362" s="12"/>
      <c r="O362" s="13"/>
    </row>
    <row r="363" customFormat="false" ht="15" hidden="false" customHeight="false" outlineLevel="0" collapsed="false">
      <c r="A363" s="4" t="n">
        <v>360</v>
      </c>
      <c r="B363" s="5"/>
      <c r="C363" s="6"/>
      <c r="D363" s="7"/>
      <c r="E363" s="7"/>
      <c r="F363" s="6"/>
      <c r="G363" s="8"/>
      <c r="H363" s="9"/>
      <c r="I363" s="6"/>
      <c r="J363" s="10" t="n">
        <f aca="false">IF(I363="",0,IF(I363="Win",G363*H363,IF(OR(I363="Push",I363="Void"),H363,0)))</f>
        <v>0</v>
      </c>
      <c r="K363" s="10" t="n">
        <f aca="false">IF(I363="",0,J363-H363)</f>
        <v>0</v>
      </c>
      <c r="L363" s="10" t="n">
        <f aca="false">IF(I363="",L362,L362+K363)</f>
        <v>32.55</v>
      </c>
      <c r="M363" s="11" t="str">
        <f aca="false">IF(I363="","",IF(SUMPRODUCT(--(I$4:I363&lt;&gt;"")*H$4:H363)=0,"",L363/SUMPRODUCT(--(I$4:I363&lt;&gt;"")*H$4:H363)))</f>
        <v/>
      </c>
      <c r="N363" s="12"/>
      <c r="O363" s="13"/>
    </row>
    <row r="364" customFormat="false" ht="15" hidden="false" customHeight="false" outlineLevel="0" collapsed="false">
      <c r="A364" s="4" t="n">
        <v>361</v>
      </c>
      <c r="B364" s="5"/>
      <c r="C364" s="6"/>
      <c r="D364" s="7"/>
      <c r="E364" s="7"/>
      <c r="F364" s="6"/>
      <c r="G364" s="8"/>
      <c r="H364" s="9"/>
      <c r="I364" s="6"/>
      <c r="J364" s="10" t="n">
        <f aca="false">IF(I364="",0,IF(I364="Win",G364*H364,IF(OR(I364="Push",I364="Void"),H364,0)))</f>
        <v>0</v>
      </c>
      <c r="K364" s="10" t="n">
        <f aca="false">IF(I364="",0,J364-H364)</f>
        <v>0</v>
      </c>
      <c r="L364" s="10" t="n">
        <f aca="false">IF(I364="",L363,L363+K364)</f>
        <v>32.55</v>
      </c>
      <c r="M364" s="11" t="str">
        <f aca="false">IF(I364="","",IF(SUMPRODUCT(--(I$4:I364&lt;&gt;"")*H$4:H364)=0,"",L364/SUMPRODUCT(--(I$4:I364&lt;&gt;"")*H$4:H364)))</f>
        <v/>
      </c>
      <c r="N364" s="12"/>
      <c r="O364" s="13"/>
    </row>
    <row r="365" customFormat="false" ht="15" hidden="false" customHeight="false" outlineLevel="0" collapsed="false">
      <c r="A365" s="4" t="n">
        <v>362</v>
      </c>
      <c r="B365" s="5"/>
      <c r="C365" s="6"/>
      <c r="D365" s="7"/>
      <c r="E365" s="7"/>
      <c r="F365" s="6"/>
      <c r="G365" s="8"/>
      <c r="H365" s="9"/>
      <c r="I365" s="6"/>
      <c r="J365" s="10" t="n">
        <f aca="false">IF(I365="",0,IF(I365="Win",G365*H365,IF(OR(I365="Push",I365="Void"),H365,0)))</f>
        <v>0</v>
      </c>
      <c r="K365" s="10" t="n">
        <f aca="false">IF(I365="",0,J365-H365)</f>
        <v>0</v>
      </c>
      <c r="L365" s="10" t="n">
        <f aca="false">IF(I365="",L364,L364+K365)</f>
        <v>32.55</v>
      </c>
      <c r="M365" s="11" t="str">
        <f aca="false">IF(I365="","",IF(SUMPRODUCT(--(I$4:I365&lt;&gt;"")*H$4:H365)=0,"",L365/SUMPRODUCT(--(I$4:I365&lt;&gt;"")*H$4:H365)))</f>
        <v/>
      </c>
      <c r="N365" s="12"/>
      <c r="O365" s="13"/>
    </row>
    <row r="366" customFormat="false" ht="15" hidden="false" customHeight="false" outlineLevel="0" collapsed="false">
      <c r="A366" s="4" t="n">
        <v>363</v>
      </c>
      <c r="B366" s="5"/>
      <c r="C366" s="6"/>
      <c r="D366" s="7"/>
      <c r="E366" s="7"/>
      <c r="F366" s="6"/>
      <c r="G366" s="8"/>
      <c r="H366" s="9"/>
      <c r="I366" s="6"/>
      <c r="J366" s="10" t="n">
        <f aca="false">IF(I366="",0,IF(I366="Win",G366*H366,IF(OR(I366="Push",I366="Void"),H366,0)))</f>
        <v>0</v>
      </c>
      <c r="K366" s="10" t="n">
        <f aca="false">IF(I366="",0,J366-H366)</f>
        <v>0</v>
      </c>
      <c r="L366" s="10" t="n">
        <f aca="false">IF(I366="",L365,L365+K366)</f>
        <v>32.55</v>
      </c>
      <c r="M366" s="11" t="str">
        <f aca="false">IF(I366="","",IF(SUMPRODUCT(--(I$4:I366&lt;&gt;"")*H$4:H366)=0,"",L366/SUMPRODUCT(--(I$4:I366&lt;&gt;"")*H$4:H366)))</f>
        <v/>
      </c>
      <c r="N366" s="12"/>
      <c r="O366" s="13"/>
    </row>
    <row r="367" customFormat="false" ht="15" hidden="false" customHeight="false" outlineLevel="0" collapsed="false">
      <c r="A367" s="4" t="n">
        <v>364</v>
      </c>
      <c r="B367" s="5"/>
      <c r="C367" s="6"/>
      <c r="D367" s="7"/>
      <c r="E367" s="7"/>
      <c r="F367" s="6"/>
      <c r="G367" s="8"/>
      <c r="H367" s="9"/>
      <c r="I367" s="6"/>
      <c r="J367" s="10" t="n">
        <f aca="false">IF(I367="",0,IF(I367="Win",G367*H367,IF(OR(I367="Push",I367="Void"),H367,0)))</f>
        <v>0</v>
      </c>
      <c r="K367" s="10" t="n">
        <f aca="false">IF(I367="",0,J367-H367)</f>
        <v>0</v>
      </c>
      <c r="L367" s="10" t="n">
        <f aca="false">IF(I367="",L366,L366+K367)</f>
        <v>32.55</v>
      </c>
      <c r="M367" s="11" t="str">
        <f aca="false">IF(I367="","",IF(SUMPRODUCT(--(I$4:I367&lt;&gt;"")*H$4:H367)=0,"",L367/SUMPRODUCT(--(I$4:I367&lt;&gt;"")*H$4:H367)))</f>
        <v/>
      </c>
      <c r="N367" s="12"/>
      <c r="O367" s="13"/>
    </row>
    <row r="368" customFormat="false" ht="15" hidden="false" customHeight="false" outlineLevel="0" collapsed="false">
      <c r="A368" s="4" t="n">
        <v>365</v>
      </c>
      <c r="B368" s="5"/>
      <c r="C368" s="6"/>
      <c r="D368" s="7"/>
      <c r="E368" s="7"/>
      <c r="F368" s="6"/>
      <c r="G368" s="8"/>
      <c r="H368" s="9"/>
      <c r="I368" s="6"/>
      <c r="J368" s="10" t="n">
        <f aca="false">IF(I368="",0,IF(I368="Win",G368*H368,IF(OR(I368="Push",I368="Void"),H368,0)))</f>
        <v>0</v>
      </c>
      <c r="K368" s="10" t="n">
        <f aca="false">IF(I368="",0,J368-H368)</f>
        <v>0</v>
      </c>
      <c r="L368" s="10" t="n">
        <f aca="false">IF(I368="",L367,L367+K368)</f>
        <v>32.55</v>
      </c>
      <c r="M368" s="11" t="str">
        <f aca="false">IF(I368="","",IF(SUMPRODUCT(--(I$4:I368&lt;&gt;"")*H$4:H368)=0,"",L368/SUMPRODUCT(--(I$4:I368&lt;&gt;"")*H$4:H368)))</f>
        <v/>
      </c>
      <c r="N368" s="12"/>
      <c r="O368" s="13"/>
    </row>
    <row r="369" customFormat="false" ht="15" hidden="false" customHeight="false" outlineLevel="0" collapsed="false">
      <c r="A369" s="4" t="n">
        <v>366</v>
      </c>
      <c r="B369" s="5"/>
      <c r="C369" s="6"/>
      <c r="D369" s="7"/>
      <c r="E369" s="7"/>
      <c r="F369" s="6"/>
      <c r="G369" s="8"/>
      <c r="H369" s="9"/>
      <c r="I369" s="6"/>
      <c r="J369" s="10" t="n">
        <f aca="false">IF(I369="",0,IF(I369="Win",G369*H369,IF(OR(I369="Push",I369="Void"),H369,0)))</f>
        <v>0</v>
      </c>
      <c r="K369" s="10" t="n">
        <f aca="false">IF(I369="",0,J369-H369)</f>
        <v>0</v>
      </c>
      <c r="L369" s="10" t="n">
        <f aca="false">IF(I369="",L368,L368+K369)</f>
        <v>32.55</v>
      </c>
      <c r="M369" s="11" t="str">
        <f aca="false">IF(I369="","",IF(SUMPRODUCT(--(I$4:I369&lt;&gt;"")*H$4:H369)=0,"",L369/SUMPRODUCT(--(I$4:I369&lt;&gt;"")*H$4:H369)))</f>
        <v/>
      </c>
      <c r="N369" s="12"/>
      <c r="O369" s="13"/>
    </row>
    <row r="370" customFormat="false" ht="15" hidden="false" customHeight="false" outlineLevel="0" collapsed="false">
      <c r="A370" s="4" t="n">
        <v>367</v>
      </c>
      <c r="B370" s="5"/>
      <c r="C370" s="6"/>
      <c r="D370" s="7"/>
      <c r="E370" s="7"/>
      <c r="F370" s="6"/>
      <c r="G370" s="8"/>
      <c r="H370" s="9"/>
      <c r="I370" s="6"/>
      <c r="J370" s="10" t="n">
        <f aca="false">IF(I370="",0,IF(I370="Win",G370*H370,IF(OR(I370="Push",I370="Void"),H370,0)))</f>
        <v>0</v>
      </c>
      <c r="K370" s="10" t="n">
        <f aca="false">IF(I370="",0,J370-H370)</f>
        <v>0</v>
      </c>
      <c r="L370" s="10" t="n">
        <f aca="false">IF(I370="",L369,L369+K370)</f>
        <v>32.55</v>
      </c>
      <c r="M370" s="11" t="str">
        <f aca="false">IF(I370="","",IF(SUMPRODUCT(--(I$4:I370&lt;&gt;"")*H$4:H370)=0,"",L370/SUMPRODUCT(--(I$4:I370&lt;&gt;"")*H$4:H370)))</f>
        <v/>
      </c>
      <c r="N370" s="12"/>
      <c r="O370" s="13"/>
    </row>
    <row r="371" customFormat="false" ht="15" hidden="false" customHeight="false" outlineLevel="0" collapsed="false">
      <c r="A371" s="4" t="n">
        <v>368</v>
      </c>
      <c r="B371" s="5"/>
      <c r="C371" s="6"/>
      <c r="D371" s="7"/>
      <c r="E371" s="7"/>
      <c r="F371" s="6"/>
      <c r="G371" s="8"/>
      <c r="H371" s="9"/>
      <c r="I371" s="6"/>
      <c r="J371" s="10" t="n">
        <f aca="false">IF(I371="",0,IF(I371="Win",G371*H371,IF(OR(I371="Push",I371="Void"),H371,0)))</f>
        <v>0</v>
      </c>
      <c r="K371" s="10" t="n">
        <f aca="false">IF(I371="",0,J371-H371)</f>
        <v>0</v>
      </c>
      <c r="L371" s="10" t="n">
        <f aca="false">IF(I371="",L370,L370+K371)</f>
        <v>32.55</v>
      </c>
      <c r="M371" s="11" t="str">
        <f aca="false">IF(I371="","",IF(SUMPRODUCT(--(I$4:I371&lt;&gt;"")*H$4:H371)=0,"",L371/SUMPRODUCT(--(I$4:I371&lt;&gt;"")*H$4:H371)))</f>
        <v/>
      </c>
      <c r="N371" s="12"/>
      <c r="O371" s="13"/>
    </row>
    <row r="372" customFormat="false" ht="15" hidden="false" customHeight="false" outlineLevel="0" collapsed="false">
      <c r="A372" s="4" t="n">
        <v>369</v>
      </c>
      <c r="B372" s="5"/>
      <c r="C372" s="6"/>
      <c r="D372" s="7"/>
      <c r="E372" s="7"/>
      <c r="F372" s="6"/>
      <c r="G372" s="8"/>
      <c r="H372" s="9"/>
      <c r="I372" s="6"/>
      <c r="J372" s="10" t="n">
        <f aca="false">IF(I372="",0,IF(I372="Win",G372*H372,IF(OR(I372="Push",I372="Void"),H372,0)))</f>
        <v>0</v>
      </c>
      <c r="K372" s="10" t="n">
        <f aca="false">IF(I372="",0,J372-H372)</f>
        <v>0</v>
      </c>
      <c r="L372" s="10" t="n">
        <f aca="false">IF(I372="",L371,L371+K372)</f>
        <v>32.55</v>
      </c>
      <c r="M372" s="11" t="str">
        <f aca="false">IF(I372="","",IF(SUMPRODUCT(--(I$4:I372&lt;&gt;"")*H$4:H372)=0,"",L372/SUMPRODUCT(--(I$4:I372&lt;&gt;"")*H$4:H372)))</f>
        <v/>
      </c>
      <c r="N372" s="12"/>
      <c r="O372" s="13"/>
    </row>
    <row r="373" customFormat="false" ht="15" hidden="false" customHeight="false" outlineLevel="0" collapsed="false">
      <c r="A373" s="4" t="n">
        <v>370</v>
      </c>
      <c r="B373" s="5"/>
      <c r="C373" s="6"/>
      <c r="D373" s="7"/>
      <c r="E373" s="7"/>
      <c r="F373" s="6"/>
      <c r="G373" s="8"/>
      <c r="H373" s="9"/>
      <c r="I373" s="6"/>
      <c r="J373" s="10" t="n">
        <f aca="false">IF(I373="",0,IF(I373="Win",G373*H373,IF(OR(I373="Push",I373="Void"),H373,0)))</f>
        <v>0</v>
      </c>
      <c r="K373" s="10" t="n">
        <f aca="false">IF(I373="",0,J373-H373)</f>
        <v>0</v>
      </c>
      <c r="L373" s="10" t="n">
        <f aca="false">IF(I373="",L372,L372+K373)</f>
        <v>32.55</v>
      </c>
      <c r="M373" s="11" t="str">
        <f aca="false">IF(I373="","",IF(SUMPRODUCT(--(I$4:I373&lt;&gt;"")*H$4:H373)=0,"",L373/SUMPRODUCT(--(I$4:I373&lt;&gt;"")*H$4:H373)))</f>
        <v/>
      </c>
      <c r="N373" s="12"/>
      <c r="O373" s="13"/>
    </row>
    <row r="374" customFormat="false" ht="15" hidden="false" customHeight="false" outlineLevel="0" collapsed="false">
      <c r="A374" s="4" t="n">
        <v>371</v>
      </c>
      <c r="B374" s="5"/>
      <c r="C374" s="6"/>
      <c r="D374" s="7"/>
      <c r="E374" s="7"/>
      <c r="F374" s="6"/>
      <c r="G374" s="8"/>
      <c r="H374" s="9"/>
      <c r="I374" s="6"/>
      <c r="J374" s="10" t="n">
        <f aca="false">IF(I374="",0,IF(I374="Win",G374*H374,IF(OR(I374="Push",I374="Void"),H374,0)))</f>
        <v>0</v>
      </c>
      <c r="K374" s="10" t="n">
        <f aca="false">IF(I374="",0,J374-H374)</f>
        <v>0</v>
      </c>
      <c r="L374" s="10" t="n">
        <f aca="false">IF(I374="",L373,L373+K374)</f>
        <v>32.55</v>
      </c>
      <c r="M374" s="11" t="str">
        <f aca="false">IF(I374="","",IF(SUMPRODUCT(--(I$4:I374&lt;&gt;"")*H$4:H374)=0,"",L374/SUMPRODUCT(--(I$4:I374&lt;&gt;"")*H$4:H374)))</f>
        <v/>
      </c>
      <c r="N374" s="12"/>
      <c r="O374" s="13"/>
    </row>
    <row r="375" customFormat="false" ht="15" hidden="false" customHeight="false" outlineLevel="0" collapsed="false">
      <c r="A375" s="4" t="n">
        <v>372</v>
      </c>
      <c r="B375" s="5"/>
      <c r="C375" s="6"/>
      <c r="D375" s="7"/>
      <c r="E375" s="7"/>
      <c r="F375" s="6"/>
      <c r="G375" s="8"/>
      <c r="H375" s="9"/>
      <c r="I375" s="6"/>
      <c r="J375" s="10" t="n">
        <f aca="false">IF(I375="",0,IF(I375="Win",G375*H375,IF(OR(I375="Push",I375="Void"),H375,0)))</f>
        <v>0</v>
      </c>
      <c r="K375" s="10" t="n">
        <f aca="false">IF(I375="",0,J375-H375)</f>
        <v>0</v>
      </c>
      <c r="L375" s="10" t="n">
        <f aca="false">IF(I375="",L374,L374+K375)</f>
        <v>32.55</v>
      </c>
      <c r="M375" s="11" t="str">
        <f aca="false">IF(I375="","",IF(SUMPRODUCT(--(I$4:I375&lt;&gt;"")*H$4:H375)=0,"",L375/SUMPRODUCT(--(I$4:I375&lt;&gt;"")*H$4:H375)))</f>
        <v/>
      </c>
      <c r="N375" s="12"/>
      <c r="O375" s="13"/>
    </row>
    <row r="376" customFormat="false" ht="15" hidden="false" customHeight="false" outlineLevel="0" collapsed="false">
      <c r="A376" s="4" t="n">
        <v>373</v>
      </c>
      <c r="B376" s="5"/>
      <c r="C376" s="6"/>
      <c r="D376" s="7"/>
      <c r="E376" s="7"/>
      <c r="F376" s="6"/>
      <c r="G376" s="8"/>
      <c r="H376" s="9"/>
      <c r="I376" s="6"/>
      <c r="J376" s="10" t="n">
        <f aca="false">IF(I376="",0,IF(I376="Win",G376*H376,IF(OR(I376="Push",I376="Void"),H376,0)))</f>
        <v>0</v>
      </c>
      <c r="K376" s="10" t="n">
        <f aca="false">IF(I376="",0,J376-H376)</f>
        <v>0</v>
      </c>
      <c r="L376" s="10" t="n">
        <f aca="false">IF(I376="",L375,L375+K376)</f>
        <v>32.55</v>
      </c>
      <c r="M376" s="11" t="str">
        <f aca="false">IF(I376="","",IF(SUMPRODUCT(--(I$4:I376&lt;&gt;"")*H$4:H376)=0,"",L376/SUMPRODUCT(--(I$4:I376&lt;&gt;"")*H$4:H376)))</f>
        <v/>
      </c>
      <c r="N376" s="12"/>
      <c r="O376" s="13"/>
    </row>
    <row r="377" customFormat="false" ht="15" hidden="false" customHeight="false" outlineLevel="0" collapsed="false">
      <c r="A377" s="4" t="n">
        <v>374</v>
      </c>
      <c r="B377" s="5"/>
      <c r="C377" s="6"/>
      <c r="D377" s="7"/>
      <c r="E377" s="7"/>
      <c r="F377" s="6"/>
      <c r="G377" s="8"/>
      <c r="H377" s="9"/>
      <c r="I377" s="6"/>
      <c r="J377" s="10" t="n">
        <f aca="false">IF(I377="",0,IF(I377="Win",G377*H377,IF(OR(I377="Push",I377="Void"),H377,0)))</f>
        <v>0</v>
      </c>
      <c r="K377" s="10" t="n">
        <f aca="false">IF(I377="",0,J377-H377)</f>
        <v>0</v>
      </c>
      <c r="L377" s="10" t="n">
        <f aca="false">IF(I377="",L376,L376+K377)</f>
        <v>32.55</v>
      </c>
      <c r="M377" s="11" t="str">
        <f aca="false">IF(I377="","",IF(SUMPRODUCT(--(I$4:I377&lt;&gt;"")*H$4:H377)=0,"",L377/SUMPRODUCT(--(I$4:I377&lt;&gt;"")*H$4:H377)))</f>
        <v/>
      </c>
      <c r="N377" s="12"/>
      <c r="O377" s="13"/>
    </row>
    <row r="378" customFormat="false" ht="15" hidden="false" customHeight="false" outlineLevel="0" collapsed="false">
      <c r="A378" s="4" t="n">
        <v>375</v>
      </c>
      <c r="B378" s="5"/>
      <c r="C378" s="6"/>
      <c r="D378" s="7"/>
      <c r="E378" s="7"/>
      <c r="F378" s="6"/>
      <c r="G378" s="8"/>
      <c r="H378" s="9"/>
      <c r="I378" s="6"/>
      <c r="J378" s="10" t="n">
        <f aca="false">IF(I378="",0,IF(I378="Win",G378*H378,IF(OR(I378="Push",I378="Void"),H378,0)))</f>
        <v>0</v>
      </c>
      <c r="K378" s="10" t="n">
        <f aca="false">IF(I378="",0,J378-H378)</f>
        <v>0</v>
      </c>
      <c r="L378" s="10" t="n">
        <f aca="false">IF(I378="",L377,L377+K378)</f>
        <v>32.55</v>
      </c>
      <c r="M378" s="11" t="str">
        <f aca="false">IF(I378="","",IF(SUMPRODUCT(--(I$4:I378&lt;&gt;"")*H$4:H378)=0,"",L378/SUMPRODUCT(--(I$4:I378&lt;&gt;"")*H$4:H378)))</f>
        <v/>
      </c>
      <c r="N378" s="12"/>
      <c r="O378" s="13"/>
    </row>
    <row r="379" customFormat="false" ht="15" hidden="false" customHeight="false" outlineLevel="0" collapsed="false">
      <c r="A379" s="4" t="n">
        <v>376</v>
      </c>
      <c r="B379" s="5"/>
      <c r="C379" s="6"/>
      <c r="D379" s="7"/>
      <c r="E379" s="7"/>
      <c r="F379" s="6"/>
      <c r="G379" s="8"/>
      <c r="H379" s="9"/>
      <c r="I379" s="6"/>
      <c r="J379" s="10" t="n">
        <f aca="false">IF(I379="",0,IF(I379="Win",G379*H379,IF(OR(I379="Push",I379="Void"),H379,0)))</f>
        <v>0</v>
      </c>
      <c r="K379" s="10" t="n">
        <f aca="false">IF(I379="",0,J379-H379)</f>
        <v>0</v>
      </c>
      <c r="L379" s="10" t="n">
        <f aca="false">IF(I379="",L378,L378+K379)</f>
        <v>32.55</v>
      </c>
      <c r="M379" s="11" t="str">
        <f aca="false">IF(I379="","",IF(SUMPRODUCT(--(I$4:I379&lt;&gt;"")*H$4:H379)=0,"",L379/SUMPRODUCT(--(I$4:I379&lt;&gt;"")*H$4:H379)))</f>
        <v/>
      </c>
      <c r="N379" s="12"/>
      <c r="O379" s="13"/>
    </row>
    <row r="380" customFormat="false" ht="15" hidden="false" customHeight="false" outlineLevel="0" collapsed="false">
      <c r="A380" s="4" t="n">
        <v>377</v>
      </c>
      <c r="B380" s="5"/>
      <c r="C380" s="6"/>
      <c r="D380" s="7"/>
      <c r="E380" s="7"/>
      <c r="F380" s="6"/>
      <c r="G380" s="8"/>
      <c r="H380" s="9"/>
      <c r="I380" s="6"/>
      <c r="J380" s="10" t="n">
        <f aca="false">IF(I380="",0,IF(I380="Win",G380*H380,IF(OR(I380="Push",I380="Void"),H380,0)))</f>
        <v>0</v>
      </c>
      <c r="K380" s="10" t="n">
        <f aca="false">IF(I380="",0,J380-H380)</f>
        <v>0</v>
      </c>
      <c r="L380" s="10" t="n">
        <f aca="false">IF(I380="",L379,L379+K380)</f>
        <v>32.55</v>
      </c>
      <c r="M380" s="11" t="str">
        <f aca="false">IF(I380="","",IF(SUMPRODUCT(--(I$4:I380&lt;&gt;"")*H$4:H380)=0,"",L380/SUMPRODUCT(--(I$4:I380&lt;&gt;"")*H$4:H380)))</f>
        <v/>
      </c>
      <c r="N380" s="12"/>
      <c r="O380" s="13"/>
    </row>
    <row r="381" customFormat="false" ht="15" hidden="false" customHeight="false" outlineLevel="0" collapsed="false">
      <c r="A381" s="4" t="n">
        <v>378</v>
      </c>
      <c r="B381" s="5"/>
      <c r="C381" s="6"/>
      <c r="D381" s="7"/>
      <c r="E381" s="7"/>
      <c r="F381" s="6"/>
      <c r="G381" s="8"/>
      <c r="H381" s="9"/>
      <c r="I381" s="6"/>
      <c r="J381" s="10" t="n">
        <f aca="false">IF(I381="",0,IF(I381="Win",G381*H381,IF(OR(I381="Push",I381="Void"),H381,0)))</f>
        <v>0</v>
      </c>
      <c r="K381" s="10" t="n">
        <f aca="false">IF(I381="",0,J381-H381)</f>
        <v>0</v>
      </c>
      <c r="L381" s="10" t="n">
        <f aca="false">IF(I381="",L380,L380+K381)</f>
        <v>32.55</v>
      </c>
      <c r="M381" s="11" t="str">
        <f aca="false">IF(I381="","",IF(SUMPRODUCT(--(I$4:I381&lt;&gt;"")*H$4:H381)=0,"",L381/SUMPRODUCT(--(I$4:I381&lt;&gt;"")*H$4:H381)))</f>
        <v/>
      </c>
      <c r="N381" s="12"/>
      <c r="O381" s="13"/>
    </row>
    <row r="382" customFormat="false" ht="15" hidden="false" customHeight="false" outlineLevel="0" collapsed="false">
      <c r="A382" s="4" t="n">
        <v>379</v>
      </c>
      <c r="B382" s="5"/>
      <c r="C382" s="6"/>
      <c r="D382" s="7"/>
      <c r="E382" s="7"/>
      <c r="F382" s="6"/>
      <c r="G382" s="8"/>
      <c r="H382" s="9"/>
      <c r="I382" s="6"/>
      <c r="J382" s="10" t="n">
        <f aca="false">IF(I382="",0,IF(I382="Win",G382*H382,IF(OR(I382="Push",I382="Void"),H382,0)))</f>
        <v>0</v>
      </c>
      <c r="K382" s="10" t="n">
        <f aca="false">IF(I382="",0,J382-H382)</f>
        <v>0</v>
      </c>
      <c r="L382" s="10" t="n">
        <f aca="false">IF(I382="",L381,L381+K382)</f>
        <v>32.55</v>
      </c>
      <c r="M382" s="11" t="str">
        <f aca="false">IF(I382="","",IF(SUMPRODUCT(--(I$4:I382&lt;&gt;"")*H$4:H382)=0,"",L382/SUMPRODUCT(--(I$4:I382&lt;&gt;"")*H$4:H382)))</f>
        <v/>
      </c>
      <c r="N382" s="12"/>
      <c r="O382" s="13"/>
    </row>
    <row r="383" customFormat="false" ht="15" hidden="false" customHeight="false" outlineLevel="0" collapsed="false">
      <c r="A383" s="4" t="n">
        <v>380</v>
      </c>
      <c r="B383" s="5"/>
      <c r="C383" s="6"/>
      <c r="D383" s="7"/>
      <c r="E383" s="7"/>
      <c r="F383" s="6"/>
      <c r="G383" s="8"/>
      <c r="H383" s="9"/>
      <c r="I383" s="6"/>
      <c r="J383" s="10" t="n">
        <f aca="false">IF(I383="",0,IF(I383="Win",G383*H383,IF(OR(I383="Push",I383="Void"),H383,0)))</f>
        <v>0</v>
      </c>
      <c r="K383" s="10" t="n">
        <f aca="false">IF(I383="",0,J383-H383)</f>
        <v>0</v>
      </c>
      <c r="L383" s="10" t="n">
        <f aca="false">IF(I383="",L382,L382+K383)</f>
        <v>32.55</v>
      </c>
      <c r="M383" s="11" t="str">
        <f aca="false">IF(I383="","",IF(SUMPRODUCT(--(I$4:I383&lt;&gt;"")*H$4:H383)=0,"",L383/SUMPRODUCT(--(I$4:I383&lt;&gt;"")*H$4:H383)))</f>
        <v/>
      </c>
      <c r="N383" s="12"/>
      <c r="O383" s="13"/>
    </row>
    <row r="384" customFormat="false" ht="15" hidden="false" customHeight="false" outlineLevel="0" collapsed="false">
      <c r="A384" s="4" t="n">
        <v>381</v>
      </c>
      <c r="B384" s="5"/>
      <c r="C384" s="6"/>
      <c r="D384" s="7"/>
      <c r="E384" s="7"/>
      <c r="F384" s="6"/>
      <c r="G384" s="8"/>
      <c r="H384" s="9"/>
      <c r="I384" s="6"/>
      <c r="J384" s="10" t="n">
        <f aca="false">IF(I384="",0,IF(I384="Win",G384*H384,IF(OR(I384="Push",I384="Void"),H384,0)))</f>
        <v>0</v>
      </c>
      <c r="K384" s="10" t="n">
        <f aca="false">IF(I384="",0,J384-H384)</f>
        <v>0</v>
      </c>
      <c r="L384" s="10" t="n">
        <f aca="false">IF(I384="",L383,L383+K384)</f>
        <v>32.55</v>
      </c>
      <c r="M384" s="11" t="str">
        <f aca="false">IF(I384="","",IF(SUMPRODUCT(--(I$4:I384&lt;&gt;"")*H$4:H384)=0,"",L384/SUMPRODUCT(--(I$4:I384&lt;&gt;"")*H$4:H384)))</f>
        <v/>
      </c>
      <c r="N384" s="12"/>
      <c r="O384" s="13"/>
    </row>
    <row r="385" customFormat="false" ht="15" hidden="false" customHeight="false" outlineLevel="0" collapsed="false">
      <c r="A385" s="4" t="n">
        <v>382</v>
      </c>
      <c r="B385" s="5"/>
      <c r="C385" s="6"/>
      <c r="D385" s="7"/>
      <c r="E385" s="7"/>
      <c r="F385" s="6"/>
      <c r="G385" s="8"/>
      <c r="H385" s="9"/>
      <c r="I385" s="6"/>
      <c r="J385" s="10" t="n">
        <f aca="false">IF(I385="",0,IF(I385="Win",G385*H385,IF(OR(I385="Push",I385="Void"),H385,0)))</f>
        <v>0</v>
      </c>
      <c r="K385" s="10" t="n">
        <f aca="false">IF(I385="",0,J385-H385)</f>
        <v>0</v>
      </c>
      <c r="L385" s="10" t="n">
        <f aca="false">IF(I385="",L384,L384+K385)</f>
        <v>32.55</v>
      </c>
      <c r="M385" s="11" t="str">
        <f aca="false">IF(I385="","",IF(SUMPRODUCT(--(I$4:I385&lt;&gt;"")*H$4:H385)=0,"",L385/SUMPRODUCT(--(I$4:I385&lt;&gt;"")*H$4:H385)))</f>
        <v/>
      </c>
      <c r="N385" s="12"/>
      <c r="O385" s="13"/>
    </row>
    <row r="386" customFormat="false" ht="15" hidden="false" customHeight="false" outlineLevel="0" collapsed="false">
      <c r="A386" s="4" t="n">
        <v>383</v>
      </c>
      <c r="B386" s="5"/>
      <c r="C386" s="6"/>
      <c r="D386" s="7"/>
      <c r="E386" s="7"/>
      <c r="F386" s="6"/>
      <c r="G386" s="8"/>
      <c r="H386" s="9"/>
      <c r="I386" s="6"/>
      <c r="J386" s="10" t="n">
        <f aca="false">IF(I386="",0,IF(I386="Win",G386*H386,IF(OR(I386="Push",I386="Void"),H386,0)))</f>
        <v>0</v>
      </c>
      <c r="K386" s="10" t="n">
        <f aca="false">IF(I386="",0,J386-H386)</f>
        <v>0</v>
      </c>
      <c r="L386" s="10" t="n">
        <f aca="false">IF(I386="",L385,L385+K386)</f>
        <v>32.55</v>
      </c>
      <c r="M386" s="11" t="str">
        <f aca="false">IF(I386="","",IF(SUMPRODUCT(--(I$4:I386&lt;&gt;"")*H$4:H386)=0,"",L386/SUMPRODUCT(--(I$4:I386&lt;&gt;"")*H$4:H386)))</f>
        <v/>
      </c>
      <c r="N386" s="12"/>
      <c r="O386" s="13"/>
    </row>
    <row r="387" customFormat="false" ht="15" hidden="false" customHeight="false" outlineLevel="0" collapsed="false">
      <c r="A387" s="4" t="n">
        <v>384</v>
      </c>
      <c r="B387" s="5"/>
      <c r="C387" s="6"/>
      <c r="D387" s="7"/>
      <c r="E387" s="7"/>
      <c r="F387" s="6"/>
      <c r="G387" s="8"/>
      <c r="H387" s="9"/>
      <c r="I387" s="6"/>
      <c r="J387" s="10" t="n">
        <f aca="false">IF(I387="",0,IF(I387="Win",G387*H387,IF(OR(I387="Push",I387="Void"),H387,0)))</f>
        <v>0</v>
      </c>
      <c r="K387" s="10" t="n">
        <f aca="false">IF(I387="",0,J387-H387)</f>
        <v>0</v>
      </c>
      <c r="L387" s="10" t="n">
        <f aca="false">IF(I387="",L386,L386+K387)</f>
        <v>32.55</v>
      </c>
      <c r="M387" s="11" t="str">
        <f aca="false">IF(I387="","",IF(SUMPRODUCT(--(I$4:I387&lt;&gt;"")*H$4:H387)=0,"",L387/SUMPRODUCT(--(I$4:I387&lt;&gt;"")*H$4:H387)))</f>
        <v/>
      </c>
      <c r="N387" s="12"/>
      <c r="O387" s="13"/>
    </row>
    <row r="388" customFormat="false" ht="15" hidden="false" customHeight="false" outlineLevel="0" collapsed="false">
      <c r="A388" s="4" t="n">
        <v>385</v>
      </c>
      <c r="B388" s="5"/>
      <c r="C388" s="6"/>
      <c r="D388" s="7"/>
      <c r="E388" s="7"/>
      <c r="F388" s="6"/>
      <c r="G388" s="8"/>
      <c r="H388" s="9"/>
      <c r="I388" s="6"/>
      <c r="J388" s="10" t="n">
        <f aca="false">IF(I388="",0,IF(I388="Win",G388*H388,IF(OR(I388="Push",I388="Void"),H388,0)))</f>
        <v>0</v>
      </c>
      <c r="K388" s="10" t="n">
        <f aca="false">IF(I388="",0,J388-H388)</f>
        <v>0</v>
      </c>
      <c r="L388" s="10" t="n">
        <f aca="false">IF(I388="",L387,L387+K388)</f>
        <v>32.55</v>
      </c>
      <c r="M388" s="11" t="str">
        <f aca="false">IF(I388="","",IF(SUMPRODUCT(--(I$4:I388&lt;&gt;"")*H$4:H388)=0,"",L388/SUMPRODUCT(--(I$4:I388&lt;&gt;"")*H$4:H388)))</f>
        <v/>
      </c>
      <c r="N388" s="12"/>
      <c r="O388" s="13"/>
    </row>
    <row r="389" customFormat="false" ht="15" hidden="false" customHeight="false" outlineLevel="0" collapsed="false">
      <c r="A389" s="4" t="n">
        <v>386</v>
      </c>
      <c r="B389" s="5"/>
      <c r="C389" s="6"/>
      <c r="D389" s="7"/>
      <c r="E389" s="7"/>
      <c r="F389" s="6"/>
      <c r="G389" s="8"/>
      <c r="H389" s="9"/>
      <c r="I389" s="6"/>
      <c r="J389" s="10" t="n">
        <f aca="false">IF(I389="",0,IF(I389="Win",G389*H389,IF(OR(I389="Push",I389="Void"),H389,0)))</f>
        <v>0</v>
      </c>
      <c r="K389" s="10" t="n">
        <f aca="false">IF(I389="",0,J389-H389)</f>
        <v>0</v>
      </c>
      <c r="L389" s="10" t="n">
        <f aca="false">IF(I389="",L388,L388+K389)</f>
        <v>32.55</v>
      </c>
      <c r="M389" s="11" t="str">
        <f aca="false">IF(I389="","",IF(SUMPRODUCT(--(I$4:I389&lt;&gt;"")*H$4:H389)=0,"",L389/SUMPRODUCT(--(I$4:I389&lt;&gt;"")*H$4:H389)))</f>
        <v/>
      </c>
      <c r="N389" s="12"/>
      <c r="O389" s="13"/>
    </row>
    <row r="390" customFormat="false" ht="15" hidden="false" customHeight="false" outlineLevel="0" collapsed="false">
      <c r="A390" s="4" t="n">
        <v>387</v>
      </c>
      <c r="B390" s="5"/>
      <c r="C390" s="6"/>
      <c r="D390" s="7"/>
      <c r="E390" s="7"/>
      <c r="F390" s="6"/>
      <c r="G390" s="8"/>
      <c r="H390" s="9"/>
      <c r="I390" s="6"/>
      <c r="J390" s="10" t="n">
        <f aca="false">IF(I390="",0,IF(I390="Win",G390*H390,IF(OR(I390="Push",I390="Void"),H390,0)))</f>
        <v>0</v>
      </c>
      <c r="K390" s="10" t="n">
        <f aca="false">IF(I390="",0,J390-H390)</f>
        <v>0</v>
      </c>
      <c r="L390" s="10" t="n">
        <f aca="false">IF(I390="",L389,L389+K390)</f>
        <v>32.55</v>
      </c>
      <c r="M390" s="11" t="str">
        <f aca="false">IF(I390="","",IF(SUMPRODUCT(--(I$4:I390&lt;&gt;"")*H$4:H390)=0,"",L390/SUMPRODUCT(--(I$4:I390&lt;&gt;"")*H$4:H390)))</f>
        <v/>
      </c>
      <c r="N390" s="12"/>
      <c r="O390" s="13"/>
    </row>
    <row r="391" customFormat="false" ht="15" hidden="false" customHeight="false" outlineLevel="0" collapsed="false">
      <c r="A391" s="4" t="n">
        <v>388</v>
      </c>
      <c r="B391" s="5"/>
      <c r="C391" s="6"/>
      <c r="D391" s="7"/>
      <c r="E391" s="7"/>
      <c r="F391" s="6"/>
      <c r="G391" s="8"/>
      <c r="H391" s="9"/>
      <c r="I391" s="6"/>
      <c r="J391" s="10" t="n">
        <f aca="false">IF(I391="",0,IF(I391="Win",G391*H391,IF(OR(I391="Push",I391="Void"),H391,0)))</f>
        <v>0</v>
      </c>
      <c r="K391" s="10" t="n">
        <f aca="false">IF(I391="",0,J391-H391)</f>
        <v>0</v>
      </c>
      <c r="L391" s="10" t="n">
        <f aca="false">IF(I391="",L390,L390+K391)</f>
        <v>32.55</v>
      </c>
      <c r="M391" s="11" t="str">
        <f aca="false">IF(I391="","",IF(SUMPRODUCT(--(I$4:I391&lt;&gt;"")*H$4:H391)=0,"",L391/SUMPRODUCT(--(I$4:I391&lt;&gt;"")*H$4:H391)))</f>
        <v/>
      </c>
      <c r="N391" s="12"/>
      <c r="O391" s="13"/>
    </row>
    <row r="392" customFormat="false" ht="15" hidden="false" customHeight="false" outlineLevel="0" collapsed="false">
      <c r="A392" s="4" t="n">
        <v>389</v>
      </c>
      <c r="B392" s="5"/>
      <c r="C392" s="6"/>
      <c r="D392" s="7"/>
      <c r="E392" s="7"/>
      <c r="F392" s="6"/>
      <c r="G392" s="8"/>
      <c r="H392" s="9"/>
      <c r="I392" s="6"/>
      <c r="J392" s="10" t="n">
        <f aca="false">IF(I392="",0,IF(I392="Win",G392*H392,IF(OR(I392="Push",I392="Void"),H392,0)))</f>
        <v>0</v>
      </c>
      <c r="K392" s="10" t="n">
        <f aca="false">IF(I392="",0,J392-H392)</f>
        <v>0</v>
      </c>
      <c r="L392" s="10" t="n">
        <f aca="false">IF(I392="",L391,L391+K392)</f>
        <v>32.55</v>
      </c>
      <c r="M392" s="11" t="str">
        <f aca="false">IF(I392="","",IF(SUMPRODUCT(--(I$4:I392&lt;&gt;"")*H$4:H392)=0,"",L392/SUMPRODUCT(--(I$4:I392&lt;&gt;"")*H$4:H392)))</f>
        <v/>
      </c>
      <c r="N392" s="12"/>
      <c r="O392" s="13"/>
    </row>
    <row r="393" customFormat="false" ht="15" hidden="false" customHeight="false" outlineLevel="0" collapsed="false">
      <c r="A393" s="4" t="n">
        <v>390</v>
      </c>
      <c r="B393" s="5"/>
      <c r="C393" s="6"/>
      <c r="D393" s="7"/>
      <c r="E393" s="7"/>
      <c r="F393" s="6"/>
      <c r="G393" s="8"/>
      <c r="H393" s="9"/>
      <c r="I393" s="6"/>
      <c r="J393" s="10" t="n">
        <f aca="false">IF(I393="",0,IF(I393="Win",G393*H393,IF(OR(I393="Push",I393="Void"),H393,0)))</f>
        <v>0</v>
      </c>
      <c r="K393" s="10" t="n">
        <f aca="false">IF(I393="",0,J393-H393)</f>
        <v>0</v>
      </c>
      <c r="L393" s="10" t="n">
        <f aca="false">IF(I393="",L392,L392+K393)</f>
        <v>32.55</v>
      </c>
      <c r="M393" s="11" t="str">
        <f aca="false">IF(I393="","",IF(SUMPRODUCT(--(I$4:I393&lt;&gt;"")*H$4:H393)=0,"",L393/SUMPRODUCT(--(I$4:I393&lt;&gt;"")*H$4:H393)))</f>
        <v/>
      </c>
      <c r="N393" s="12"/>
      <c r="O393" s="13"/>
    </row>
    <row r="394" customFormat="false" ht="15" hidden="false" customHeight="false" outlineLevel="0" collapsed="false">
      <c r="A394" s="4" t="n">
        <v>391</v>
      </c>
      <c r="B394" s="5"/>
      <c r="C394" s="6"/>
      <c r="D394" s="7"/>
      <c r="E394" s="7"/>
      <c r="F394" s="6"/>
      <c r="G394" s="8"/>
      <c r="H394" s="9"/>
      <c r="I394" s="6"/>
      <c r="J394" s="10" t="n">
        <f aca="false">IF(I394="",0,IF(I394="Win",G394*H394,IF(OR(I394="Push",I394="Void"),H394,0)))</f>
        <v>0</v>
      </c>
      <c r="K394" s="10" t="n">
        <f aca="false">IF(I394="",0,J394-H394)</f>
        <v>0</v>
      </c>
      <c r="L394" s="10" t="n">
        <f aca="false">IF(I394="",L393,L393+K394)</f>
        <v>32.55</v>
      </c>
      <c r="M394" s="11" t="str">
        <f aca="false">IF(I394="","",IF(SUMPRODUCT(--(I$4:I394&lt;&gt;"")*H$4:H394)=0,"",L394/SUMPRODUCT(--(I$4:I394&lt;&gt;"")*H$4:H394)))</f>
        <v/>
      </c>
      <c r="N394" s="12"/>
      <c r="O394" s="13"/>
    </row>
    <row r="395" customFormat="false" ht="15" hidden="false" customHeight="false" outlineLevel="0" collapsed="false">
      <c r="A395" s="4" t="n">
        <v>392</v>
      </c>
      <c r="B395" s="5"/>
      <c r="C395" s="6"/>
      <c r="D395" s="7"/>
      <c r="E395" s="7"/>
      <c r="F395" s="6"/>
      <c r="G395" s="8"/>
      <c r="H395" s="9"/>
      <c r="I395" s="6"/>
      <c r="J395" s="10" t="n">
        <f aca="false">IF(I395="",0,IF(I395="Win",G395*H395,IF(OR(I395="Push",I395="Void"),H395,0)))</f>
        <v>0</v>
      </c>
      <c r="K395" s="10" t="n">
        <f aca="false">IF(I395="",0,J395-H395)</f>
        <v>0</v>
      </c>
      <c r="L395" s="10" t="n">
        <f aca="false">IF(I395="",L394,L394+K395)</f>
        <v>32.55</v>
      </c>
      <c r="M395" s="11" t="str">
        <f aca="false">IF(I395="","",IF(SUMPRODUCT(--(I$4:I395&lt;&gt;"")*H$4:H395)=0,"",L395/SUMPRODUCT(--(I$4:I395&lt;&gt;"")*H$4:H395)))</f>
        <v/>
      </c>
      <c r="N395" s="12"/>
      <c r="O395" s="13"/>
    </row>
    <row r="396" customFormat="false" ht="15" hidden="false" customHeight="false" outlineLevel="0" collapsed="false">
      <c r="A396" s="4" t="n">
        <v>393</v>
      </c>
      <c r="B396" s="5"/>
      <c r="C396" s="6"/>
      <c r="D396" s="7"/>
      <c r="E396" s="7"/>
      <c r="F396" s="6"/>
      <c r="G396" s="8"/>
      <c r="H396" s="9"/>
      <c r="I396" s="6"/>
      <c r="J396" s="10" t="n">
        <f aca="false">IF(I396="",0,IF(I396="Win",G396*H396,IF(OR(I396="Push",I396="Void"),H396,0)))</f>
        <v>0</v>
      </c>
      <c r="K396" s="10" t="n">
        <f aca="false">IF(I396="",0,J396-H396)</f>
        <v>0</v>
      </c>
      <c r="L396" s="10" t="n">
        <f aca="false">IF(I396="",L395,L395+K396)</f>
        <v>32.55</v>
      </c>
      <c r="M396" s="11" t="str">
        <f aca="false">IF(I396="","",IF(SUMPRODUCT(--(I$4:I396&lt;&gt;"")*H$4:H396)=0,"",L396/SUMPRODUCT(--(I$4:I396&lt;&gt;"")*H$4:H396)))</f>
        <v/>
      </c>
      <c r="N396" s="12"/>
      <c r="O396" s="13"/>
    </row>
    <row r="397" customFormat="false" ht="15" hidden="false" customHeight="false" outlineLevel="0" collapsed="false">
      <c r="A397" s="4" t="n">
        <v>394</v>
      </c>
      <c r="B397" s="5"/>
      <c r="C397" s="6"/>
      <c r="D397" s="7"/>
      <c r="E397" s="7"/>
      <c r="F397" s="6"/>
      <c r="G397" s="8"/>
      <c r="H397" s="9"/>
      <c r="I397" s="6"/>
      <c r="J397" s="10" t="n">
        <f aca="false">IF(I397="",0,IF(I397="Win",G397*H397,IF(OR(I397="Push",I397="Void"),H397,0)))</f>
        <v>0</v>
      </c>
      <c r="K397" s="10" t="n">
        <f aca="false">IF(I397="",0,J397-H397)</f>
        <v>0</v>
      </c>
      <c r="L397" s="10" t="n">
        <f aca="false">IF(I397="",L396,L396+K397)</f>
        <v>32.55</v>
      </c>
      <c r="M397" s="11" t="str">
        <f aca="false">IF(I397="","",IF(SUMPRODUCT(--(I$4:I397&lt;&gt;"")*H$4:H397)=0,"",L397/SUMPRODUCT(--(I$4:I397&lt;&gt;"")*H$4:H397)))</f>
        <v/>
      </c>
      <c r="N397" s="12"/>
      <c r="O397" s="13"/>
    </row>
    <row r="398" customFormat="false" ht="15" hidden="false" customHeight="false" outlineLevel="0" collapsed="false">
      <c r="A398" s="4" t="n">
        <v>395</v>
      </c>
      <c r="B398" s="5"/>
      <c r="C398" s="6"/>
      <c r="D398" s="7"/>
      <c r="E398" s="7"/>
      <c r="F398" s="6"/>
      <c r="G398" s="8"/>
      <c r="H398" s="9"/>
      <c r="I398" s="6"/>
      <c r="J398" s="10" t="n">
        <f aca="false">IF(I398="",0,IF(I398="Win",G398*H398,IF(OR(I398="Push",I398="Void"),H398,0)))</f>
        <v>0</v>
      </c>
      <c r="K398" s="10" t="n">
        <f aca="false">IF(I398="",0,J398-H398)</f>
        <v>0</v>
      </c>
      <c r="L398" s="10" t="n">
        <f aca="false">IF(I398="",L397,L397+K398)</f>
        <v>32.55</v>
      </c>
      <c r="M398" s="11" t="str">
        <f aca="false">IF(I398="","",IF(SUMPRODUCT(--(I$4:I398&lt;&gt;"")*H$4:H398)=0,"",L398/SUMPRODUCT(--(I$4:I398&lt;&gt;"")*H$4:H398)))</f>
        <v/>
      </c>
      <c r="N398" s="12"/>
      <c r="O398" s="13"/>
    </row>
    <row r="399" customFormat="false" ht="15" hidden="false" customHeight="false" outlineLevel="0" collapsed="false">
      <c r="A399" s="4" t="n">
        <v>396</v>
      </c>
      <c r="B399" s="5"/>
      <c r="C399" s="6"/>
      <c r="D399" s="7"/>
      <c r="E399" s="7"/>
      <c r="F399" s="6"/>
      <c r="G399" s="8"/>
      <c r="H399" s="9"/>
      <c r="I399" s="6"/>
      <c r="J399" s="10" t="n">
        <f aca="false">IF(I399="",0,IF(I399="Win",G399*H399,IF(OR(I399="Push",I399="Void"),H399,0)))</f>
        <v>0</v>
      </c>
      <c r="K399" s="10" t="n">
        <f aca="false">IF(I399="",0,J399-H399)</f>
        <v>0</v>
      </c>
      <c r="L399" s="10" t="n">
        <f aca="false">IF(I399="",L398,L398+K399)</f>
        <v>32.55</v>
      </c>
      <c r="M399" s="11" t="str">
        <f aca="false">IF(I399="","",IF(SUMPRODUCT(--(I$4:I399&lt;&gt;"")*H$4:H399)=0,"",L399/SUMPRODUCT(--(I$4:I399&lt;&gt;"")*H$4:H399)))</f>
        <v/>
      </c>
      <c r="N399" s="12"/>
      <c r="O399" s="13"/>
    </row>
    <row r="400" customFormat="false" ht="15" hidden="false" customHeight="false" outlineLevel="0" collapsed="false">
      <c r="A400" s="4" t="n">
        <v>397</v>
      </c>
      <c r="B400" s="5"/>
      <c r="C400" s="6"/>
      <c r="D400" s="7"/>
      <c r="E400" s="7"/>
      <c r="F400" s="6"/>
      <c r="G400" s="8"/>
      <c r="H400" s="9"/>
      <c r="I400" s="6"/>
      <c r="J400" s="10" t="n">
        <f aca="false">IF(I400="",0,IF(I400="Win",G400*H400,IF(OR(I400="Push",I400="Void"),H400,0)))</f>
        <v>0</v>
      </c>
      <c r="K400" s="10" t="n">
        <f aca="false">IF(I400="",0,J400-H400)</f>
        <v>0</v>
      </c>
      <c r="L400" s="10" t="n">
        <f aca="false">IF(I400="",L399,L399+K400)</f>
        <v>32.55</v>
      </c>
      <c r="M400" s="11" t="str">
        <f aca="false">IF(I400="","",IF(SUMPRODUCT(--(I$4:I400&lt;&gt;"")*H$4:H400)=0,"",L400/SUMPRODUCT(--(I$4:I400&lt;&gt;"")*H$4:H400)))</f>
        <v/>
      </c>
      <c r="N400" s="12"/>
      <c r="O400" s="13"/>
    </row>
    <row r="401" customFormat="false" ht="15" hidden="false" customHeight="false" outlineLevel="0" collapsed="false">
      <c r="A401" s="4" t="n">
        <v>398</v>
      </c>
      <c r="B401" s="5"/>
      <c r="C401" s="6"/>
      <c r="D401" s="7"/>
      <c r="E401" s="7"/>
      <c r="F401" s="6"/>
      <c r="G401" s="8"/>
      <c r="H401" s="9"/>
      <c r="I401" s="6"/>
      <c r="J401" s="10" t="n">
        <f aca="false">IF(I401="",0,IF(I401="Win",G401*H401,IF(OR(I401="Push",I401="Void"),H401,0)))</f>
        <v>0</v>
      </c>
      <c r="K401" s="10" t="n">
        <f aca="false">IF(I401="",0,J401-H401)</f>
        <v>0</v>
      </c>
      <c r="L401" s="10" t="n">
        <f aca="false">IF(I401="",L400,L400+K401)</f>
        <v>32.55</v>
      </c>
      <c r="M401" s="11" t="str">
        <f aca="false">IF(I401="","",IF(SUMPRODUCT(--(I$4:I401&lt;&gt;"")*H$4:H401)=0,"",L401/SUMPRODUCT(--(I$4:I401&lt;&gt;"")*H$4:H401)))</f>
        <v/>
      </c>
      <c r="N401" s="12"/>
      <c r="O401" s="13"/>
    </row>
    <row r="402" customFormat="false" ht="15" hidden="false" customHeight="false" outlineLevel="0" collapsed="false">
      <c r="A402" s="4" t="n">
        <v>399</v>
      </c>
      <c r="B402" s="5"/>
      <c r="C402" s="6"/>
      <c r="D402" s="7"/>
      <c r="E402" s="7"/>
      <c r="F402" s="6"/>
      <c r="G402" s="8"/>
      <c r="H402" s="9"/>
      <c r="I402" s="6"/>
      <c r="J402" s="10" t="n">
        <f aca="false">IF(I402="",0,IF(I402="Win",G402*H402,IF(OR(I402="Push",I402="Void"),H402,0)))</f>
        <v>0</v>
      </c>
      <c r="K402" s="10" t="n">
        <f aca="false">IF(I402="",0,J402-H402)</f>
        <v>0</v>
      </c>
      <c r="L402" s="10" t="n">
        <f aca="false">IF(I402="",L401,L401+K402)</f>
        <v>32.55</v>
      </c>
      <c r="M402" s="11" t="str">
        <f aca="false">IF(I402="","",IF(SUMPRODUCT(--(I$4:I402&lt;&gt;"")*H$4:H402)=0,"",L402/SUMPRODUCT(--(I$4:I402&lt;&gt;"")*H$4:H402)))</f>
        <v/>
      </c>
      <c r="N402" s="12"/>
      <c r="O402" s="13"/>
    </row>
    <row r="403" customFormat="false" ht="15" hidden="false" customHeight="false" outlineLevel="0" collapsed="false">
      <c r="A403" s="4" t="n">
        <v>400</v>
      </c>
      <c r="B403" s="5"/>
      <c r="C403" s="6"/>
      <c r="D403" s="7"/>
      <c r="E403" s="7"/>
      <c r="F403" s="6"/>
      <c r="G403" s="8"/>
      <c r="H403" s="9"/>
      <c r="I403" s="6"/>
      <c r="J403" s="10" t="n">
        <f aca="false">IF(I403="",0,IF(I403="Win",G403*H403,IF(OR(I403="Push",I403="Void"),H403,0)))</f>
        <v>0</v>
      </c>
      <c r="K403" s="10" t="n">
        <f aca="false">IF(I403="",0,J403-H403)</f>
        <v>0</v>
      </c>
      <c r="L403" s="10" t="n">
        <f aca="false">IF(I403="",L402,L402+K403)</f>
        <v>32.55</v>
      </c>
      <c r="M403" s="11" t="str">
        <f aca="false">IF(I403="","",IF(SUMPRODUCT(--(I$4:I403&lt;&gt;"")*H$4:H403)=0,"",L403/SUMPRODUCT(--(I$4:I403&lt;&gt;"")*H$4:H403)))</f>
        <v/>
      </c>
      <c r="N403" s="12"/>
      <c r="O403" s="13"/>
    </row>
    <row r="404" customFormat="false" ht="15" hidden="false" customHeight="false" outlineLevel="0" collapsed="false">
      <c r="A404" s="4" t="n">
        <v>401</v>
      </c>
      <c r="B404" s="5"/>
      <c r="C404" s="6"/>
      <c r="D404" s="7"/>
      <c r="E404" s="7"/>
      <c r="F404" s="6"/>
      <c r="G404" s="8"/>
      <c r="H404" s="9"/>
      <c r="I404" s="6"/>
      <c r="J404" s="10" t="n">
        <f aca="false">IF(I404="",0,IF(I404="Win",G404*H404,IF(OR(I404="Push",I404="Void"),H404,0)))</f>
        <v>0</v>
      </c>
      <c r="K404" s="10" t="n">
        <f aca="false">IF(I404="",0,J404-H404)</f>
        <v>0</v>
      </c>
      <c r="L404" s="10" t="n">
        <f aca="false">IF(I404="",L403,L403+K404)</f>
        <v>32.55</v>
      </c>
      <c r="M404" s="11" t="str">
        <f aca="false">IF(I404="","",IF(SUMPRODUCT(--(I$4:I404&lt;&gt;"")*H$4:H404)=0,"",L404/SUMPRODUCT(--(I$4:I404&lt;&gt;"")*H$4:H404)))</f>
        <v/>
      </c>
      <c r="N404" s="12"/>
      <c r="O404" s="13"/>
    </row>
    <row r="405" customFormat="false" ht="15" hidden="false" customHeight="false" outlineLevel="0" collapsed="false">
      <c r="A405" s="4" t="n">
        <v>402</v>
      </c>
      <c r="B405" s="5"/>
      <c r="C405" s="6"/>
      <c r="D405" s="7"/>
      <c r="E405" s="7"/>
      <c r="F405" s="6"/>
      <c r="G405" s="8"/>
      <c r="H405" s="9"/>
      <c r="I405" s="6"/>
      <c r="J405" s="10" t="n">
        <f aca="false">IF(I405="",0,IF(I405="Win",G405*H405,IF(OR(I405="Push",I405="Void"),H405,0)))</f>
        <v>0</v>
      </c>
      <c r="K405" s="10" t="n">
        <f aca="false">IF(I405="",0,J405-H405)</f>
        <v>0</v>
      </c>
      <c r="L405" s="10" t="n">
        <f aca="false">IF(I405="",L404,L404+K405)</f>
        <v>32.55</v>
      </c>
      <c r="M405" s="11" t="str">
        <f aca="false">IF(I405="","",IF(SUMPRODUCT(--(I$4:I405&lt;&gt;"")*H$4:H405)=0,"",L405/SUMPRODUCT(--(I$4:I405&lt;&gt;"")*H$4:H405)))</f>
        <v/>
      </c>
      <c r="N405" s="12"/>
      <c r="O405" s="13"/>
    </row>
    <row r="406" customFormat="false" ht="15" hidden="false" customHeight="false" outlineLevel="0" collapsed="false">
      <c r="A406" s="4" t="n">
        <v>403</v>
      </c>
      <c r="B406" s="5"/>
      <c r="C406" s="6"/>
      <c r="D406" s="7"/>
      <c r="E406" s="7"/>
      <c r="F406" s="6"/>
      <c r="G406" s="8"/>
      <c r="H406" s="9"/>
      <c r="I406" s="6"/>
      <c r="J406" s="10" t="n">
        <f aca="false">IF(I406="",0,IF(I406="Win",G406*H406,IF(OR(I406="Push",I406="Void"),H406,0)))</f>
        <v>0</v>
      </c>
      <c r="K406" s="10" t="n">
        <f aca="false">IF(I406="",0,J406-H406)</f>
        <v>0</v>
      </c>
      <c r="L406" s="10" t="n">
        <f aca="false">IF(I406="",L405,L405+K406)</f>
        <v>32.55</v>
      </c>
      <c r="M406" s="11" t="str">
        <f aca="false">IF(I406="","",IF(SUMPRODUCT(--(I$4:I406&lt;&gt;"")*H$4:H406)=0,"",L406/SUMPRODUCT(--(I$4:I406&lt;&gt;"")*H$4:H406)))</f>
        <v/>
      </c>
      <c r="N406" s="12"/>
      <c r="O406" s="13"/>
    </row>
    <row r="407" customFormat="false" ht="15" hidden="false" customHeight="false" outlineLevel="0" collapsed="false">
      <c r="A407" s="4" t="n">
        <v>404</v>
      </c>
      <c r="B407" s="5"/>
      <c r="C407" s="6"/>
      <c r="D407" s="7"/>
      <c r="E407" s="7"/>
      <c r="F407" s="6"/>
      <c r="G407" s="8"/>
      <c r="H407" s="9"/>
      <c r="I407" s="6"/>
      <c r="J407" s="10" t="n">
        <f aca="false">IF(I407="",0,IF(I407="Win",G407*H407,IF(OR(I407="Push",I407="Void"),H407,0)))</f>
        <v>0</v>
      </c>
      <c r="K407" s="10" t="n">
        <f aca="false">IF(I407="",0,J407-H407)</f>
        <v>0</v>
      </c>
      <c r="L407" s="10" t="n">
        <f aca="false">IF(I407="",L406,L406+K407)</f>
        <v>32.55</v>
      </c>
      <c r="M407" s="11" t="str">
        <f aca="false">IF(I407="","",IF(SUMPRODUCT(--(I$4:I407&lt;&gt;"")*H$4:H407)=0,"",L407/SUMPRODUCT(--(I$4:I407&lt;&gt;"")*H$4:H407)))</f>
        <v/>
      </c>
      <c r="N407" s="12"/>
      <c r="O407" s="13"/>
    </row>
    <row r="408" customFormat="false" ht="15" hidden="false" customHeight="false" outlineLevel="0" collapsed="false">
      <c r="A408" s="4" t="n">
        <v>405</v>
      </c>
      <c r="B408" s="5"/>
      <c r="C408" s="6"/>
      <c r="D408" s="7"/>
      <c r="E408" s="7"/>
      <c r="F408" s="6"/>
      <c r="G408" s="8"/>
      <c r="H408" s="9"/>
      <c r="I408" s="6"/>
      <c r="J408" s="10" t="n">
        <f aca="false">IF(I408="",0,IF(I408="Win",G408*H408,IF(OR(I408="Push",I408="Void"),H408,0)))</f>
        <v>0</v>
      </c>
      <c r="K408" s="10" t="n">
        <f aca="false">IF(I408="",0,J408-H408)</f>
        <v>0</v>
      </c>
      <c r="L408" s="10" t="n">
        <f aca="false">IF(I408="",L407,L407+K408)</f>
        <v>32.55</v>
      </c>
      <c r="M408" s="11" t="str">
        <f aca="false">IF(I408="","",IF(SUMPRODUCT(--(I$4:I408&lt;&gt;"")*H$4:H408)=0,"",L408/SUMPRODUCT(--(I$4:I408&lt;&gt;"")*H$4:H408)))</f>
        <v/>
      </c>
      <c r="N408" s="12"/>
      <c r="O408" s="13"/>
    </row>
    <row r="409" customFormat="false" ht="15" hidden="false" customHeight="false" outlineLevel="0" collapsed="false">
      <c r="A409" s="4" t="n">
        <v>406</v>
      </c>
      <c r="B409" s="5"/>
      <c r="C409" s="6"/>
      <c r="D409" s="7"/>
      <c r="E409" s="7"/>
      <c r="F409" s="6"/>
      <c r="G409" s="8"/>
      <c r="H409" s="9"/>
      <c r="I409" s="6"/>
      <c r="J409" s="10" t="n">
        <f aca="false">IF(I409="",0,IF(I409="Win",G409*H409,IF(OR(I409="Push",I409="Void"),H409,0)))</f>
        <v>0</v>
      </c>
      <c r="K409" s="10" t="n">
        <f aca="false">IF(I409="",0,J409-H409)</f>
        <v>0</v>
      </c>
      <c r="L409" s="10" t="n">
        <f aca="false">IF(I409="",L408,L408+K409)</f>
        <v>32.55</v>
      </c>
      <c r="M409" s="11" t="str">
        <f aca="false">IF(I409="","",IF(SUMPRODUCT(--(I$4:I409&lt;&gt;"")*H$4:H409)=0,"",L409/SUMPRODUCT(--(I$4:I409&lt;&gt;"")*H$4:H409)))</f>
        <v/>
      </c>
      <c r="N409" s="12"/>
      <c r="O409" s="13"/>
    </row>
    <row r="410" customFormat="false" ht="15" hidden="false" customHeight="false" outlineLevel="0" collapsed="false">
      <c r="A410" s="4" t="n">
        <v>407</v>
      </c>
      <c r="B410" s="5"/>
      <c r="C410" s="6"/>
      <c r="D410" s="7"/>
      <c r="E410" s="7"/>
      <c r="F410" s="6"/>
      <c r="G410" s="8"/>
      <c r="H410" s="9"/>
      <c r="I410" s="6"/>
      <c r="J410" s="10" t="n">
        <f aca="false">IF(I410="",0,IF(I410="Win",G410*H410,IF(OR(I410="Push",I410="Void"),H410,0)))</f>
        <v>0</v>
      </c>
      <c r="K410" s="10" t="n">
        <f aca="false">IF(I410="",0,J410-H410)</f>
        <v>0</v>
      </c>
      <c r="L410" s="10" t="n">
        <f aca="false">IF(I410="",L409,L409+K410)</f>
        <v>32.55</v>
      </c>
      <c r="M410" s="11" t="str">
        <f aca="false">IF(I410="","",IF(SUMPRODUCT(--(I$4:I410&lt;&gt;"")*H$4:H410)=0,"",L410/SUMPRODUCT(--(I$4:I410&lt;&gt;"")*H$4:H410)))</f>
        <v/>
      </c>
      <c r="N410" s="12"/>
      <c r="O410" s="13"/>
    </row>
    <row r="411" customFormat="false" ht="15" hidden="false" customHeight="false" outlineLevel="0" collapsed="false">
      <c r="A411" s="4" t="n">
        <v>408</v>
      </c>
      <c r="B411" s="5"/>
      <c r="C411" s="6"/>
      <c r="D411" s="7"/>
      <c r="E411" s="7"/>
      <c r="F411" s="6"/>
      <c r="G411" s="8"/>
      <c r="H411" s="9"/>
      <c r="I411" s="6"/>
      <c r="J411" s="10" t="n">
        <f aca="false">IF(I411="",0,IF(I411="Win",G411*H411,IF(OR(I411="Push",I411="Void"),H411,0)))</f>
        <v>0</v>
      </c>
      <c r="K411" s="10" t="n">
        <f aca="false">IF(I411="",0,J411-H411)</f>
        <v>0</v>
      </c>
      <c r="L411" s="10" t="n">
        <f aca="false">IF(I411="",L410,L410+K411)</f>
        <v>32.55</v>
      </c>
      <c r="M411" s="11" t="str">
        <f aca="false">IF(I411="","",IF(SUMPRODUCT(--(I$4:I411&lt;&gt;"")*H$4:H411)=0,"",L411/SUMPRODUCT(--(I$4:I411&lt;&gt;"")*H$4:H411)))</f>
        <v/>
      </c>
      <c r="N411" s="12"/>
      <c r="O411" s="13"/>
    </row>
    <row r="412" customFormat="false" ht="15" hidden="false" customHeight="false" outlineLevel="0" collapsed="false">
      <c r="A412" s="4" t="n">
        <v>409</v>
      </c>
      <c r="B412" s="5"/>
      <c r="C412" s="6"/>
      <c r="D412" s="7"/>
      <c r="E412" s="7"/>
      <c r="F412" s="6"/>
      <c r="G412" s="8"/>
      <c r="H412" s="9"/>
      <c r="I412" s="6"/>
      <c r="J412" s="10" t="n">
        <f aca="false">IF(I412="",0,IF(I412="Win",G412*H412,IF(OR(I412="Push",I412="Void"),H412,0)))</f>
        <v>0</v>
      </c>
      <c r="K412" s="10" t="n">
        <f aca="false">IF(I412="",0,J412-H412)</f>
        <v>0</v>
      </c>
      <c r="L412" s="10" t="n">
        <f aca="false">IF(I412="",L411,L411+K412)</f>
        <v>32.55</v>
      </c>
      <c r="M412" s="11" t="str">
        <f aca="false">IF(I412="","",IF(SUMPRODUCT(--(I$4:I412&lt;&gt;"")*H$4:H412)=0,"",L412/SUMPRODUCT(--(I$4:I412&lt;&gt;"")*H$4:H412)))</f>
        <v/>
      </c>
      <c r="N412" s="12"/>
      <c r="O412" s="13"/>
    </row>
    <row r="413" customFormat="false" ht="15" hidden="false" customHeight="false" outlineLevel="0" collapsed="false">
      <c r="A413" s="4" t="n">
        <v>410</v>
      </c>
      <c r="B413" s="5"/>
      <c r="C413" s="6"/>
      <c r="D413" s="7"/>
      <c r="E413" s="7"/>
      <c r="F413" s="6"/>
      <c r="G413" s="8"/>
      <c r="H413" s="9"/>
      <c r="I413" s="6"/>
      <c r="J413" s="10" t="n">
        <f aca="false">IF(I413="",0,IF(I413="Win",G413*H413,IF(OR(I413="Push",I413="Void"),H413,0)))</f>
        <v>0</v>
      </c>
      <c r="K413" s="10" t="n">
        <f aca="false">IF(I413="",0,J413-H413)</f>
        <v>0</v>
      </c>
      <c r="L413" s="10" t="n">
        <f aca="false">IF(I413="",L412,L412+K413)</f>
        <v>32.55</v>
      </c>
      <c r="M413" s="11" t="str">
        <f aca="false">IF(I413="","",IF(SUMPRODUCT(--(I$4:I413&lt;&gt;"")*H$4:H413)=0,"",L413/SUMPRODUCT(--(I$4:I413&lt;&gt;"")*H$4:H413)))</f>
        <v/>
      </c>
      <c r="N413" s="12"/>
      <c r="O413" s="13"/>
    </row>
    <row r="414" customFormat="false" ht="15" hidden="false" customHeight="false" outlineLevel="0" collapsed="false">
      <c r="A414" s="4" t="n">
        <v>411</v>
      </c>
      <c r="B414" s="5"/>
      <c r="C414" s="6"/>
      <c r="D414" s="7"/>
      <c r="E414" s="7"/>
      <c r="F414" s="6"/>
      <c r="G414" s="8"/>
      <c r="H414" s="9"/>
      <c r="I414" s="6"/>
      <c r="J414" s="10" t="n">
        <f aca="false">IF(I414="",0,IF(I414="Win",G414*H414,IF(OR(I414="Push",I414="Void"),H414,0)))</f>
        <v>0</v>
      </c>
      <c r="K414" s="10" t="n">
        <f aca="false">IF(I414="",0,J414-H414)</f>
        <v>0</v>
      </c>
      <c r="L414" s="10" t="n">
        <f aca="false">IF(I414="",L413,L413+K414)</f>
        <v>32.55</v>
      </c>
      <c r="M414" s="11" t="str">
        <f aca="false">IF(I414="","",IF(SUMPRODUCT(--(I$4:I414&lt;&gt;"")*H$4:H414)=0,"",L414/SUMPRODUCT(--(I$4:I414&lt;&gt;"")*H$4:H414)))</f>
        <v/>
      </c>
      <c r="N414" s="12"/>
      <c r="O414" s="13"/>
    </row>
    <row r="415" customFormat="false" ht="15" hidden="false" customHeight="false" outlineLevel="0" collapsed="false">
      <c r="A415" s="4" t="n">
        <v>412</v>
      </c>
      <c r="B415" s="5"/>
      <c r="C415" s="6"/>
      <c r="D415" s="7"/>
      <c r="E415" s="7"/>
      <c r="F415" s="6"/>
      <c r="G415" s="8"/>
      <c r="H415" s="9"/>
      <c r="I415" s="6"/>
      <c r="J415" s="10" t="n">
        <f aca="false">IF(I415="",0,IF(I415="Win",G415*H415,IF(OR(I415="Push",I415="Void"),H415,0)))</f>
        <v>0</v>
      </c>
      <c r="K415" s="10" t="n">
        <f aca="false">IF(I415="",0,J415-H415)</f>
        <v>0</v>
      </c>
      <c r="L415" s="10" t="n">
        <f aca="false">IF(I415="",L414,L414+K415)</f>
        <v>32.55</v>
      </c>
      <c r="M415" s="11" t="str">
        <f aca="false">IF(I415="","",IF(SUMPRODUCT(--(I$4:I415&lt;&gt;"")*H$4:H415)=0,"",L415/SUMPRODUCT(--(I$4:I415&lt;&gt;"")*H$4:H415)))</f>
        <v/>
      </c>
      <c r="N415" s="12"/>
      <c r="O415" s="13"/>
    </row>
    <row r="416" customFormat="false" ht="15" hidden="false" customHeight="false" outlineLevel="0" collapsed="false">
      <c r="A416" s="4" t="n">
        <v>413</v>
      </c>
      <c r="B416" s="5"/>
      <c r="C416" s="6"/>
      <c r="D416" s="7"/>
      <c r="E416" s="7"/>
      <c r="F416" s="6"/>
      <c r="G416" s="8"/>
      <c r="H416" s="9"/>
      <c r="I416" s="6"/>
      <c r="J416" s="10" t="n">
        <f aca="false">IF(I416="",0,IF(I416="Win",G416*H416,IF(OR(I416="Push",I416="Void"),H416,0)))</f>
        <v>0</v>
      </c>
      <c r="K416" s="10" t="n">
        <f aca="false">IF(I416="",0,J416-H416)</f>
        <v>0</v>
      </c>
      <c r="L416" s="10" t="n">
        <f aca="false">IF(I416="",L415,L415+K416)</f>
        <v>32.55</v>
      </c>
      <c r="M416" s="11" t="str">
        <f aca="false">IF(I416="","",IF(SUMPRODUCT(--(I$4:I416&lt;&gt;"")*H$4:H416)=0,"",L416/SUMPRODUCT(--(I$4:I416&lt;&gt;"")*H$4:H416)))</f>
        <v/>
      </c>
      <c r="N416" s="12"/>
      <c r="O416" s="13"/>
    </row>
    <row r="417" customFormat="false" ht="15" hidden="false" customHeight="false" outlineLevel="0" collapsed="false">
      <c r="A417" s="4" t="n">
        <v>414</v>
      </c>
      <c r="B417" s="5"/>
      <c r="C417" s="6"/>
      <c r="D417" s="7"/>
      <c r="E417" s="7"/>
      <c r="F417" s="6"/>
      <c r="G417" s="8"/>
      <c r="H417" s="9"/>
      <c r="I417" s="6"/>
      <c r="J417" s="10" t="n">
        <f aca="false">IF(I417="",0,IF(I417="Win",G417*H417,IF(OR(I417="Push",I417="Void"),H417,0)))</f>
        <v>0</v>
      </c>
      <c r="K417" s="10" t="n">
        <f aca="false">IF(I417="",0,J417-H417)</f>
        <v>0</v>
      </c>
      <c r="L417" s="10" t="n">
        <f aca="false">IF(I417="",L416,L416+K417)</f>
        <v>32.55</v>
      </c>
      <c r="M417" s="11" t="str">
        <f aca="false">IF(I417="","",IF(SUMPRODUCT(--(I$4:I417&lt;&gt;"")*H$4:H417)=0,"",L417/SUMPRODUCT(--(I$4:I417&lt;&gt;"")*H$4:H417)))</f>
        <v/>
      </c>
      <c r="N417" s="12"/>
      <c r="O417" s="13"/>
    </row>
    <row r="418" customFormat="false" ht="15" hidden="false" customHeight="false" outlineLevel="0" collapsed="false">
      <c r="A418" s="4" t="n">
        <v>415</v>
      </c>
      <c r="B418" s="5"/>
      <c r="C418" s="6"/>
      <c r="D418" s="7"/>
      <c r="E418" s="7"/>
      <c r="F418" s="6"/>
      <c r="G418" s="8"/>
      <c r="H418" s="9"/>
      <c r="I418" s="6"/>
      <c r="J418" s="10" t="n">
        <f aca="false">IF(I418="",0,IF(I418="Win",G418*H418,IF(OR(I418="Push",I418="Void"),H418,0)))</f>
        <v>0</v>
      </c>
      <c r="K418" s="10" t="n">
        <f aca="false">IF(I418="",0,J418-H418)</f>
        <v>0</v>
      </c>
      <c r="L418" s="10" t="n">
        <f aca="false">IF(I418="",L417,L417+K418)</f>
        <v>32.55</v>
      </c>
      <c r="M418" s="11" t="str">
        <f aca="false">IF(I418="","",IF(SUMPRODUCT(--(I$4:I418&lt;&gt;"")*H$4:H418)=0,"",L418/SUMPRODUCT(--(I$4:I418&lt;&gt;"")*H$4:H418)))</f>
        <v/>
      </c>
      <c r="N418" s="12"/>
      <c r="O418" s="13"/>
    </row>
    <row r="419" customFormat="false" ht="15" hidden="false" customHeight="false" outlineLevel="0" collapsed="false">
      <c r="A419" s="4" t="n">
        <v>416</v>
      </c>
      <c r="B419" s="5"/>
      <c r="C419" s="6"/>
      <c r="D419" s="7"/>
      <c r="E419" s="7"/>
      <c r="F419" s="6"/>
      <c r="G419" s="8"/>
      <c r="H419" s="9"/>
      <c r="I419" s="6"/>
      <c r="J419" s="10" t="n">
        <f aca="false">IF(I419="",0,IF(I419="Win",G419*H419,IF(OR(I419="Push",I419="Void"),H419,0)))</f>
        <v>0</v>
      </c>
      <c r="K419" s="10" t="n">
        <f aca="false">IF(I419="",0,J419-H419)</f>
        <v>0</v>
      </c>
      <c r="L419" s="10" t="n">
        <f aca="false">IF(I419="",L418,L418+K419)</f>
        <v>32.55</v>
      </c>
      <c r="M419" s="11" t="str">
        <f aca="false">IF(I419="","",IF(SUMPRODUCT(--(I$4:I419&lt;&gt;"")*H$4:H419)=0,"",L419/SUMPRODUCT(--(I$4:I419&lt;&gt;"")*H$4:H419)))</f>
        <v/>
      </c>
      <c r="N419" s="12"/>
      <c r="O419" s="13"/>
    </row>
    <row r="420" customFormat="false" ht="15" hidden="false" customHeight="false" outlineLevel="0" collapsed="false">
      <c r="A420" s="4" t="n">
        <v>417</v>
      </c>
      <c r="B420" s="5"/>
      <c r="C420" s="6"/>
      <c r="D420" s="7"/>
      <c r="E420" s="7"/>
      <c r="F420" s="6"/>
      <c r="G420" s="8"/>
      <c r="H420" s="9"/>
      <c r="I420" s="6"/>
      <c r="J420" s="10" t="n">
        <f aca="false">IF(I420="",0,IF(I420="Win",G420*H420,IF(OR(I420="Push",I420="Void"),H420,0)))</f>
        <v>0</v>
      </c>
      <c r="K420" s="10" t="n">
        <f aca="false">IF(I420="",0,J420-H420)</f>
        <v>0</v>
      </c>
      <c r="L420" s="10" t="n">
        <f aca="false">IF(I420="",L419,L419+K420)</f>
        <v>32.55</v>
      </c>
      <c r="M420" s="11" t="str">
        <f aca="false">IF(I420="","",IF(SUMPRODUCT(--(I$4:I420&lt;&gt;"")*H$4:H420)=0,"",L420/SUMPRODUCT(--(I$4:I420&lt;&gt;"")*H$4:H420)))</f>
        <v/>
      </c>
      <c r="N420" s="12"/>
      <c r="O420" s="13"/>
    </row>
    <row r="421" customFormat="false" ht="15" hidden="false" customHeight="false" outlineLevel="0" collapsed="false">
      <c r="A421" s="4" t="n">
        <v>418</v>
      </c>
      <c r="B421" s="5"/>
      <c r="C421" s="6"/>
      <c r="D421" s="7"/>
      <c r="E421" s="7"/>
      <c r="F421" s="6"/>
      <c r="G421" s="8"/>
      <c r="H421" s="9"/>
      <c r="I421" s="6"/>
      <c r="J421" s="10" t="n">
        <f aca="false">IF(I421="",0,IF(I421="Win",G421*H421,IF(OR(I421="Push",I421="Void"),H421,0)))</f>
        <v>0</v>
      </c>
      <c r="K421" s="10" t="n">
        <f aca="false">IF(I421="",0,J421-H421)</f>
        <v>0</v>
      </c>
      <c r="L421" s="10" t="n">
        <f aca="false">IF(I421="",L420,L420+K421)</f>
        <v>32.55</v>
      </c>
      <c r="M421" s="11" t="str">
        <f aca="false">IF(I421="","",IF(SUMPRODUCT(--(I$4:I421&lt;&gt;"")*H$4:H421)=0,"",L421/SUMPRODUCT(--(I$4:I421&lt;&gt;"")*H$4:H421)))</f>
        <v/>
      </c>
      <c r="N421" s="12"/>
      <c r="O421" s="13"/>
    </row>
    <row r="422" customFormat="false" ht="15" hidden="false" customHeight="false" outlineLevel="0" collapsed="false">
      <c r="A422" s="4" t="n">
        <v>419</v>
      </c>
      <c r="B422" s="5"/>
      <c r="C422" s="6"/>
      <c r="D422" s="7"/>
      <c r="E422" s="7"/>
      <c r="F422" s="6"/>
      <c r="G422" s="8"/>
      <c r="H422" s="9"/>
      <c r="I422" s="6"/>
      <c r="J422" s="10" t="n">
        <f aca="false">IF(I422="",0,IF(I422="Win",G422*H422,IF(OR(I422="Push",I422="Void"),H422,0)))</f>
        <v>0</v>
      </c>
      <c r="K422" s="10" t="n">
        <f aca="false">IF(I422="",0,J422-H422)</f>
        <v>0</v>
      </c>
      <c r="L422" s="10" t="n">
        <f aca="false">IF(I422="",L421,L421+K422)</f>
        <v>32.55</v>
      </c>
      <c r="M422" s="11" t="str">
        <f aca="false">IF(I422="","",IF(SUMPRODUCT(--(I$4:I422&lt;&gt;"")*H$4:H422)=0,"",L422/SUMPRODUCT(--(I$4:I422&lt;&gt;"")*H$4:H422)))</f>
        <v/>
      </c>
      <c r="N422" s="12"/>
      <c r="O422" s="13"/>
    </row>
    <row r="423" customFormat="false" ht="15" hidden="false" customHeight="false" outlineLevel="0" collapsed="false">
      <c r="A423" s="4" t="n">
        <v>420</v>
      </c>
      <c r="B423" s="5"/>
      <c r="C423" s="6"/>
      <c r="D423" s="7"/>
      <c r="E423" s="7"/>
      <c r="F423" s="6"/>
      <c r="G423" s="8"/>
      <c r="H423" s="9"/>
      <c r="I423" s="6"/>
      <c r="J423" s="10" t="n">
        <f aca="false">IF(I423="",0,IF(I423="Win",G423*H423,IF(OR(I423="Push",I423="Void"),H423,0)))</f>
        <v>0</v>
      </c>
      <c r="K423" s="10" t="n">
        <f aca="false">IF(I423="",0,J423-H423)</f>
        <v>0</v>
      </c>
      <c r="L423" s="10" t="n">
        <f aca="false">IF(I423="",L422,L422+K423)</f>
        <v>32.55</v>
      </c>
      <c r="M423" s="11" t="str">
        <f aca="false">IF(I423="","",IF(SUMPRODUCT(--(I$4:I423&lt;&gt;"")*H$4:H423)=0,"",L423/SUMPRODUCT(--(I$4:I423&lt;&gt;"")*H$4:H423)))</f>
        <v/>
      </c>
      <c r="N423" s="12"/>
      <c r="O423" s="13"/>
    </row>
    <row r="424" customFormat="false" ht="15" hidden="false" customHeight="false" outlineLevel="0" collapsed="false">
      <c r="A424" s="4" t="n">
        <v>421</v>
      </c>
      <c r="B424" s="5"/>
      <c r="C424" s="6"/>
      <c r="D424" s="7"/>
      <c r="E424" s="7"/>
      <c r="F424" s="6"/>
      <c r="G424" s="8"/>
      <c r="H424" s="9"/>
      <c r="I424" s="6"/>
      <c r="J424" s="10" t="n">
        <f aca="false">IF(I424="",0,IF(I424="Win",G424*H424,IF(OR(I424="Push",I424="Void"),H424,0)))</f>
        <v>0</v>
      </c>
      <c r="K424" s="10" t="n">
        <f aca="false">IF(I424="",0,J424-H424)</f>
        <v>0</v>
      </c>
      <c r="L424" s="10" t="n">
        <f aca="false">IF(I424="",L423,L423+K424)</f>
        <v>32.55</v>
      </c>
      <c r="M424" s="11" t="str">
        <f aca="false">IF(I424="","",IF(SUMPRODUCT(--(I$4:I424&lt;&gt;"")*H$4:H424)=0,"",L424/SUMPRODUCT(--(I$4:I424&lt;&gt;"")*H$4:H424)))</f>
        <v/>
      </c>
      <c r="N424" s="12"/>
      <c r="O424" s="13"/>
    </row>
    <row r="425" customFormat="false" ht="15" hidden="false" customHeight="false" outlineLevel="0" collapsed="false">
      <c r="A425" s="4" t="n">
        <v>422</v>
      </c>
      <c r="B425" s="5"/>
      <c r="C425" s="6"/>
      <c r="D425" s="7"/>
      <c r="E425" s="7"/>
      <c r="F425" s="6"/>
      <c r="G425" s="8"/>
      <c r="H425" s="9"/>
      <c r="I425" s="6"/>
      <c r="J425" s="10" t="n">
        <f aca="false">IF(I425="",0,IF(I425="Win",G425*H425,IF(OR(I425="Push",I425="Void"),H425,0)))</f>
        <v>0</v>
      </c>
      <c r="K425" s="10" t="n">
        <f aca="false">IF(I425="",0,J425-H425)</f>
        <v>0</v>
      </c>
      <c r="L425" s="10" t="n">
        <f aca="false">IF(I425="",L424,L424+K425)</f>
        <v>32.55</v>
      </c>
      <c r="M425" s="11" t="str">
        <f aca="false">IF(I425="","",IF(SUMPRODUCT(--(I$4:I425&lt;&gt;"")*H$4:H425)=0,"",L425/SUMPRODUCT(--(I$4:I425&lt;&gt;"")*H$4:H425)))</f>
        <v/>
      </c>
      <c r="N425" s="12"/>
      <c r="O425" s="13"/>
    </row>
    <row r="426" customFormat="false" ht="15" hidden="false" customHeight="false" outlineLevel="0" collapsed="false">
      <c r="A426" s="4" t="n">
        <v>423</v>
      </c>
      <c r="B426" s="5"/>
      <c r="C426" s="6"/>
      <c r="D426" s="7"/>
      <c r="E426" s="7"/>
      <c r="F426" s="6"/>
      <c r="G426" s="8"/>
      <c r="H426" s="9"/>
      <c r="I426" s="6"/>
      <c r="J426" s="10" t="n">
        <f aca="false">IF(I426="",0,IF(I426="Win",G426*H426,IF(OR(I426="Push",I426="Void"),H426,0)))</f>
        <v>0</v>
      </c>
      <c r="K426" s="10" t="n">
        <f aca="false">IF(I426="",0,J426-H426)</f>
        <v>0</v>
      </c>
      <c r="L426" s="10" t="n">
        <f aca="false">IF(I426="",L425,L425+K426)</f>
        <v>32.55</v>
      </c>
      <c r="M426" s="11" t="str">
        <f aca="false">IF(I426="","",IF(SUMPRODUCT(--(I$4:I426&lt;&gt;"")*H$4:H426)=0,"",L426/SUMPRODUCT(--(I$4:I426&lt;&gt;"")*H$4:H426)))</f>
        <v/>
      </c>
      <c r="N426" s="12"/>
      <c r="O426" s="13"/>
    </row>
    <row r="427" customFormat="false" ht="15" hidden="false" customHeight="false" outlineLevel="0" collapsed="false">
      <c r="A427" s="4" t="n">
        <v>424</v>
      </c>
      <c r="B427" s="5"/>
      <c r="C427" s="6"/>
      <c r="D427" s="7"/>
      <c r="E427" s="7"/>
      <c r="F427" s="6"/>
      <c r="G427" s="8"/>
      <c r="H427" s="9"/>
      <c r="I427" s="6"/>
      <c r="J427" s="10" t="n">
        <f aca="false">IF(I427="",0,IF(I427="Win",G427*H427,IF(OR(I427="Push",I427="Void"),H427,0)))</f>
        <v>0</v>
      </c>
      <c r="K427" s="10" t="n">
        <f aca="false">IF(I427="",0,J427-H427)</f>
        <v>0</v>
      </c>
      <c r="L427" s="10" t="n">
        <f aca="false">IF(I427="",L426,L426+K427)</f>
        <v>32.55</v>
      </c>
      <c r="M427" s="11" t="str">
        <f aca="false">IF(I427="","",IF(SUMPRODUCT(--(I$4:I427&lt;&gt;"")*H$4:H427)=0,"",L427/SUMPRODUCT(--(I$4:I427&lt;&gt;"")*H$4:H427)))</f>
        <v/>
      </c>
      <c r="N427" s="12"/>
      <c r="O427" s="13"/>
    </row>
    <row r="428" customFormat="false" ht="15" hidden="false" customHeight="false" outlineLevel="0" collapsed="false">
      <c r="A428" s="4" t="n">
        <v>425</v>
      </c>
      <c r="B428" s="5"/>
      <c r="C428" s="6"/>
      <c r="D428" s="7"/>
      <c r="E428" s="7"/>
      <c r="F428" s="6"/>
      <c r="G428" s="8"/>
      <c r="H428" s="9"/>
      <c r="I428" s="6"/>
      <c r="J428" s="10" t="n">
        <f aca="false">IF(I428="",0,IF(I428="Win",G428*H428,IF(OR(I428="Push",I428="Void"),H428,0)))</f>
        <v>0</v>
      </c>
      <c r="K428" s="10" t="n">
        <f aca="false">IF(I428="",0,J428-H428)</f>
        <v>0</v>
      </c>
      <c r="L428" s="10" t="n">
        <f aca="false">IF(I428="",L427,L427+K428)</f>
        <v>32.55</v>
      </c>
      <c r="M428" s="11" t="str">
        <f aca="false">IF(I428="","",IF(SUMPRODUCT(--(I$4:I428&lt;&gt;"")*H$4:H428)=0,"",L428/SUMPRODUCT(--(I$4:I428&lt;&gt;"")*H$4:H428)))</f>
        <v/>
      </c>
      <c r="N428" s="12"/>
      <c r="O428" s="13"/>
    </row>
    <row r="429" customFormat="false" ht="15" hidden="false" customHeight="false" outlineLevel="0" collapsed="false">
      <c r="A429" s="4" t="n">
        <v>426</v>
      </c>
      <c r="B429" s="5"/>
      <c r="C429" s="6"/>
      <c r="D429" s="7"/>
      <c r="E429" s="7"/>
      <c r="F429" s="6"/>
      <c r="G429" s="8"/>
      <c r="H429" s="9"/>
      <c r="I429" s="6"/>
      <c r="J429" s="10" t="n">
        <f aca="false">IF(I429="",0,IF(I429="Win",G429*H429,IF(OR(I429="Push",I429="Void"),H429,0)))</f>
        <v>0</v>
      </c>
      <c r="K429" s="10" t="n">
        <f aca="false">IF(I429="",0,J429-H429)</f>
        <v>0</v>
      </c>
      <c r="L429" s="10" t="n">
        <f aca="false">IF(I429="",L428,L428+K429)</f>
        <v>32.55</v>
      </c>
      <c r="M429" s="11" t="str">
        <f aca="false">IF(I429="","",IF(SUMPRODUCT(--(I$4:I429&lt;&gt;"")*H$4:H429)=0,"",L429/SUMPRODUCT(--(I$4:I429&lt;&gt;"")*H$4:H429)))</f>
        <v/>
      </c>
      <c r="N429" s="12"/>
      <c r="O429" s="13"/>
    </row>
    <row r="430" customFormat="false" ht="15" hidden="false" customHeight="false" outlineLevel="0" collapsed="false">
      <c r="A430" s="4" t="n">
        <v>427</v>
      </c>
      <c r="B430" s="5"/>
      <c r="C430" s="6"/>
      <c r="D430" s="7"/>
      <c r="E430" s="7"/>
      <c r="F430" s="6"/>
      <c r="G430" s="8"/>
      <c r="H430" s="9"/>
      <c r="I430" s="6"/>
      <c r="J430" s="10" t="n">
        <f aca="false">IF(I430="",0,IF(I430="Win",G430*H430,IF(OR(I430="Push",I430="Void"),H430,0)))</f>
        <v>0</v>
      </c>
      <c r="K430" s="10" t="n">
        <f aca="false">IF(I430="",0,J430-H430)</f>
        <v>0</v>
      </c>
      <c r="L430" s="10" t="n">
        <f aca="false">IF(I430="",L429,L429+K430)</f>
        <v>32.55</v>
      </c>
      <c r="M430" s="11" t="str">
        <f aca="false">IF(I430="","",IF(SUMPRODUCT(--(I$4:I430&lt;&gt;"")*H$4:H430)=0,"",L430/SUMPRODUCT(--(I$4:I430&lt;&gt;"")*H$4:H430)))</f>
        <v/>
      </c>
      <c r="N430" s="12"/>
      <c r="O430" s="13"/>
    </row>
    <row r="431" customFormat="false" ht="15" hidden="false" customHeight="false" outlineLevel="0" collapsed="false">
      <c r="A431" s="4" t="n">
        <v>428</v>
      </c>
      <c r="B431" s="5"/>
      <c r="C431" s="6"/>
      <c r="D431" s="7"/>
      <c r="E431" s="7"/>
      <c r="F431" s="6"/>
      <c r="G431" s="8"/>
      <c r="H431" s="9"/>
      <c r="I431" s="6"/>
      <c r="J431" s="10" t="n">
        <f aca="false">IF(I431="",0,IF(I431="Win",G431*H431,IF(OR(I431="Push",I431="Void"),H431,0)))</f>
        <v>0</v>
      </c>
      <c r="K431" s="10" t="n">
        <f aca="false">IF(I431="",0,J431-H431)</f>
        <v>0</v>
      </c>
      <c r="L431" s="10" t="n">
        <f aca="false">IF(I431="",L430,L430+K431)</f>
        <v>32.55</v>
      </c>
      <c r="M431" s="11" t="str">
        <f aca="false">IF(I431="","",IF(SUMPRODUCT(--(I$4:I431&lt;&gt;"")*H$4:H431)=0,"",L431/SUMPRODUCT(--(I$4:I431&lt;&gt;"")*H$4:H431)))</f>
        <v/>
      </c>
      <c r="N431" s="12"/>
      <c r="O431" s="13"/>
    </row>
    <row r="432" customFormat="false" ht="15" hidden="false" customHeight="false" outlineLevel="0" collapsed="false">
      <c r="A432" s="4" t="n">
        <v>429</v>
      </c>
      <c r="B432" s="5"/>
      <c r="C432" s="6"/>
      <c r="D432" s="7"/>
      <c r="E432" s="7"/>
      <c r="F432" s="6"/>
      <c r="G432" s="8"/>
      <c r="H432" s="9"/>
      <c r="I432" s="6"/>
      <c r="J432" s="10" t="n">
        <f aca="false">IF(I432="",0,IF(I432="Win",G432*H432,IF(OR(I432="Push",I432="Void"),H432,0)))</f>
        <v>0</v>
      </c>
      <c r="K432" s="10" t="n">
        <f aca="false">IF(I432="",0,J432-H432)</f>
        <v>0</v>
      </c>
      <c r="L432" s="10" t="n">
        <f aca="false">IF(I432="",L431,L431+K432)</f>
        <v>32.55</v>
      </c>
      <c r="M432" s="11" t="str">
        <f aca="false">IF(I432="","",IF(SUMPRODUCT(--(I$4:I432&lt;&gt;"")*H$4:H432)=0,"",L432/SUMPRODUCT(--(I$4:I432&lt;&gt;"")*H$4:H432)))</f>
        <v/>
      </c>
      <c r="N432" s="12"/>
      <c r="O432" s="13"/>
    </row>
    <row r="433" customFormat="false" ht="15" hidden="false" customHeight="false" outlineLevel="0" collapsed="false">
      <c r="A433" s="4" t="n">
        <v>430</v>
      </c>
      <c r="B433" s="5"/>
      <c r="C433" s="6"/>
      <c r="D433" s="7"/>
      <c r="E433" s="7"/>
      <c r="F433" s="6"/>
      <c r="G433" s="8"/>
      <c r="H433" s="9"/>
      <c r="I433" s="6"/>
      <c r="J433" s="10" t="n">
        <f aca="false">IF(I433="",0,IF(I433="Win",G433*H433,IF(OR(I433="Push",I433="Void"),H433,0)))</f>
        <v>0</v>
      </c>
      <c r="K433" s="10" t="n">
        <f aca="false">IF(I433="",0,J433-H433)</f>
        <v>0</v>
      </c>
      <c r="L433" s="10" t="n">
        <f aca="false">IF(I433="",L432,L432+K433)</f>
        <v>32.55</v>
      </c>
      <c r="M433" s="11" t="str">
        <f aca="false">IF(I433="","",IF(SUMPRODUCT(--(I$4:I433&lt;&gt;"")*H$4:H433)=0,"",L433/SUMPRODUCT(--(I$4:I433&lt;&gt;"")*H$4:H433)))</f>
        <v/>
      </c>
      <c r="N433" s="12"/>
      <c r="O433" s="13"/>
    </row>
    <row r="434" customFormat="false" ht="15" hidden="false" customHeight="false" outlineLevel="0" collapsed="false">
      <c r="A434" s="4" t="n">
        <v>431</v>
      </c>
      <c r="B434" s="5"/>
      <c r="C434" s="6"/>
      <c r="D434" s="7"/>
      <c r="E434" s="7"/>
      <c r="F434" s="6"/>
      <c r="G434" s="8"/>
      <c r="H434" s="9"/>
      <c r="I434" s="6"/>
      <c r="J434" s="10" t="n">
        <f aca="false">IF(I434="",0,IF(I434="Win",G434*H434,IF(OR(I434="Push",I434="Void"),H434,0)))</f>
        <v>0</v>
      </c>
      <c r="K434" s="10" t="n">
        <f aca="false">IF(I434="",0,J434-H434)</f>
        <v>0</v>
      </c>
      <c r="L434" s="10" t="n">
        <f aca="false">IF(I434="",L433,L433+K434)</f>
        <v>32.55</v>
      </c>
      <c r="M434" s="11" t="str">
        <f aca="false">IF(I434="","",IF(SUMPRODUCT(--(I$4:I434&lt;&gt;"")*H$4:H434)=0,"",L434/SUMPRODUCT(--(I$4:I434&lt;&gt;"")*H$4:H434)))</f>
        <v/>
      </c>
      <c r="N434" s="12"/>
      <c r="O434" s="13"/>
    </row>
    <row r="435" customFormat="false" ht="15" hidden="false" customHeight="false" outlineLevel="0" collapsed="false">
      <c r="A435" s="4" t="n">
        <v>432</v>
      </c>
      <c r="B435" s="5"/>
      <c r="C435" s="6"/>
      <c r="D435" s="7"/>
      <c r="E435" s="7"/>
      <c r="F435" s="6"/>
      <c r="G435" s="8"/>
      <c r="H435" s="9"/>
      <c r="I435" s="6"/>
      <c r="J435" s="10" t="n">
        <f aca="false">IF(I435="",0,IF(I435="Win",G435*H435,IF(OR(I435="Push",I435="Void"),H435,0)))</f>
        <v>0</v>
      </c>
      <c r="K435" s="10" t="n">
        <f aca="false">IF(I435="",0,J435-H435)</f>
        <v>0</v>
      </c>
      <c r="L435" s="10" t="n">
        <f aca="false">IF(I435="",L434,L434+K435)</f>
        <v>32.55</v>
      </c>
      <c r="M435" s="11" t="str">
        <f aca="false">IF(I435="","",IF(SUMPRODUCT(--(I$4:I435&lt;&gt;"")*H$4:H435)=0,"",L435/SUMPRODUCT(--(I$4:I435&lt;&gt;"")*H$4:H435)))</f>
        <v/>
      </c>
      <c r="N435" s="12"/>
      <c r="O435" s="13"/>
    </row>
    <row r="436" customFormat="false" ht="15" hidden="false" customHeight="false" outlineLevel="0" collapsed="false">
      <c r="A436" s="4" t="n">
        <v>433</v>
      </c>
      <c r="B436" s="5"/>
      <c r="C436" s="6"/>
      <c r="D436" s="7"/>
      <c r="E436" s="7"/>
      <c r="F436" s="6"/>
      <c r="G436" s="8"/>
      <c r="H436" s="9"/>
      <c r="I436" s="6"/>
      <c r="J436" s="10" t="n">
        <f aca="false">IF(I436="",0,IF(I436="Win",G436*H436,IF(OR(I436="Push",I436="Void"),H436,0)))</f>
        <v>0</v>
      </c>
      <c r="K436" s="10" t="n">
        <f aca="false">IF(I436="",0,J436-H436)</f>
        <v>0</v>
      </c>
      <c r="L436" s="10" t="n">
        <f aca="false">IF(I436="",L435,L435+K436)</f>
        <v>32.55</v>
      </c>
      <c r="M436" s="11" t="str">
        <f aca="false">IF(I436="","",IF(SUMPRODUCT(--(I$4:I436&lt;&gt;"")*H$4:H436)=0,"",L436/SUMPRODUCT(--(I$4:I436&lt;&gt;"")*H$4:H436)))</f>
        <v/>
      </c>
      <c r="N436" s="12"/>
      <c r="O436" s="13"/>
    </row>
    <row r="437" customFormat="false" ht="15" hidden="false" customHeight="false" outlineLevel="0" collapsed="false">
      <c r="A437" s="4" t="n">
        <v>434</v>
      </c>
      <c r="B437" s="5"/>
      <c r="C437" s="6"/>
      <c r="D437" s="7"/>
      <c r="E437" s="7"/>
      <c r="F437" s="6"/>
      <c r="G437" s="8"/>
      <c r="H437" s="9"/>
      <c r="I437" s="6"/>
      <c r="J437" s="10" t="n">
        <f aca="false">IF(I437="",0,IF(I437="Win",G437*H437,IF(OR(I437="Push",I437="Void"),H437,0)))</f>
        <v>0</v>
      </c>
      <c r="K437" s="10" t="n">
        <f aca="false">IF(I437="",0,J437-H437)</f>
        <v>0</v>
      </c>
      <c r="L437" s="10" t="n">
        <f aca="false">IF(I437="",L436,L436+K437)</f>
        <v>32.55</v>
      </c>
      <c r="M437" s="11" t="str">
        <f aca="false">IF(I437="","",IF(SUMPRODUCT(--(I$4:I437&lt;&gt;"")*H$4:H437)=0,"",L437/SUMPRODUCT(--(I$4:I437&lt;&gt;"")*H$4:H437)))</f>
        <v/>
      </c>
      <c r="N437" s="12"/>
      <c r="O437" s="13"/>
    </row>
    <row r="438" customFormat="false" ht="15" hidden="false" customHeight="false" outlineLevel="0" collapsed="false">
      <c r="A438" s="4" t="n">
        <v>435</v>
      </c>
      <c r="B438" s="5"/>
      <c r="C438" s="6"/>
      <c r="D438" s="7"/>
      <c r="E438" s="7"/>
      <c r="F438" s="6"/>
      <c r="G438" s="8"/>
      <c r="H438" s="9"/>
      <c r="I438" s="6"/>
      <c r="J438" s="10" t="n">
        <f aca="false">IF(I438="",0,IF(I438="Win",G438*H438,IF(OR(I438="Push",I438="Void"),H438,0)))</f>
        <v>0</v>
      </c>
      <c r="K438" s="10" t="n">
        <f aca="false">IF(I438="",0,J438-H438)</f>
        <v>0</v>
      </c>
      <c r="L438" s="10" t="n">
        <f aca="false">IF(I438="",L437,L437+K438)</f>
        <v>32.55</v>
      </c>
      <c r="M438" s="11" t="str">
        <f aca="false">IF(I438="","",IF(SUMPRODUCT(--(I$4:I438&lt;&gt;"")*H$4:H438)=0,"",L438/SUMPRODUCT(--(I$4:I438&lt;&gt;"")*H$4:H438)))</f>
        <v/>
      </c>
      <c r="N438" s="12"/>
      <c r="O438" s="13"/>
    </row>
    <row r="439" customFormat="false" ht="15" hidden="false" customHeight="false" outlineLevel="0" collapsed="false">
      <c r="A439" s="4" t="n">
        <v>436</v>
      </c>
      <c r="B439" s="5"/>
      <c r="C439" s="6"/>
      <c r="D439" s="7"/>
      <c r="E439" s="7"/>
      <c r="F439" s="6"/>
      <c r="G439" s="8"/>
      <c r="H439" s="9"/>
      <c r="I439" s="6"/>
      <c r="J439" s="10" t="n">
        <f aca="false">IF(I439="",0,IF(I439="Win",G439*H439,IF(OR(I439="Push",I439="Void"),H439,0)))</f>
        <v>0</v>
      </c>
      <c r="K439" s="10" t="n">
        <f aca="false">IF(I439="",0,J439-H439)</f>
        <v>0</v>
      </c>
      <c r="L439" s="10" t="n">
        <f aca="false">IF(I439="",L438,L438+K439)</f>
        <v>32.55</v>
      </c>
      <c r="M439" s="11" t="str">
        <f aca="false">IF(I439="","",IF(SUMPRODUCT(--(I$4:I439&lt;&gt;"")*H$4:H439)=0,"",L439/SUMPRODUCT(--(I$4:I439&lt;&gt;"")*H$4:H439)))</f>
        <v/>
      </c>
      <c r="N439" s="12"/>
      <c r="O439" s="13"/>
    </row>
    <row r="440" customFormat="false" ht="15" hidden="false" customHeight="false" outlineLevel="0" collapsed="false">
      <c r="A440" s="4" t="n">
        <v>437</v>
      </c>
      <c r="B440" s="5"/>
      <c r="C440" s="6"/>
      <c r="D440" s="7"/>
      <c r="E440" s="7"/>
      <c r="F440" s="6"/>
      <c r="G440" s="8"/>
      <c r="H440" s="9"/>
      <c r="I440" s="6"/>
      <c r="J440" s="10" t="n">
        <f aca="false">IF(I440="",0,IF(I440="Win",G440*H440,IF(OR(I440="Push",I440="Void"),H440,0)))</f>
        <v>0</v>
      </c>
      <c r="K440" s="10" t="n">
        <f aca="false">IF(I440="",0,J440-H440)</f>
        <v>0</v>
      </c>
      <c r="L440" s="10" t="n">
        <f aca="false">IF(I440="",L439,L439+K440)</f>
        <v>32.55</v>
      </c>
      <c r="M440" s="11" t="str">
        <f aca="false">IF(I440="","",IF(SUMPRODUCT(--(I$4:I440&lt;&gt;"")*H$4:H440)=0,"",L440/SUMPRODUCT(--(I$4:I440&lt;&gt;"")*H$4:H440)))</f>
        <v/>
      </c>
      <c r="N440" s="12"/>
      <c r="O440" s="13"/>
    </row>
    <row r="441" customFormat="false" ht="15" hidden="false" customHeight="false" outlineLevel="0" collapsed="false">
      <c r="A441" s="4" t="n">
        <v>438</v>
      </c>
      <c r="B441" s="5"/>
      <c r="C441" s="6"/>
      <c r="D441" s="7"/>
      <c r="E441" s="7"/>
      <c r="F441" s="6"/>
      <c r="G441" s="8"/>
      <c r="H441" s="9"/>
      <c r="I441" s="6"/>
      <c r="J441" s="10" t="n">
        <f aca="false">IF(I441="",0,IF(I441="Win",G441*H441,IF(OR(I441="Push",I441="Void"),H441,0)))</f>
        <v>0</v>
      </c>
      <c r="K441" s="10" t="n">
        <f aca="false">IF(I441="",0,J441-H441)</f>
        <v>0</v>
      </c>
      <c r="L441" s="10" t="n">
        <f aca="false">IF(I441="",L440,L440+K441)</f>
        <v>32.55</v>
      </c>
      <c r="M441" s="11" t="str">
        <f aca="false">IF(I441="","",IF(SUMPRODUCT(--(I$4:I441&lt;&gt;"")*H$4:H441)=0,"",L441/SUMPRODUCT(--(I$4:I441&lt;&gt;"")*H$4:H441)))</f>
        <v/>
      </c>
      <c r="N441" s="12"/>
      <c r="O441" s="13"/>
    </row>
    <row r="442" customFormat="false" ht="15" hidden="false" customHeight="false" outlineLevel="0" collapsed="false">
      <c r="A442" s="4" t="n">
        <v>439</v>
      </c>
      <c r="B442" s="5"/>
      <c r="C442" s="6"/>
      <c r="D442" s="7"/>
      <c r="E442" s="7"/>
      <c r="F442" s="6"/>
      <c r="G442" s="8"/>
      <c r="H442" s="9"/>
      <c r="I442" s="6"/>
      <c r="J442" s="10" t="n">
        <f aca="false">IF(I442="",0,IF(I442="Win",G442*H442,IF(OR(I442="Push",I442="Void"),H442,0)))</f>
        <v>0</v>
      </c>
      <c r="K442" s="10" t="n">
        <f aca="false">IF(I442="",0,J442-H442)</f>
        <v>0</v>
      </c>
      <c r="L442" s="10" t="n">
        <f aca="false">IF(I442="",L441,L441+K442)</f>
        <v>32.55</v>
      </c>
      <c r="M442" s="11" t="str">
        <f aca="false">IF(I442="","",IF(SUMPRODUCT(--(I$4:I442&lt;&gt;"")*H$4:H442)=0,"",L442/SUMPRODUCT(--(I$4:I442&lt;&gt;"")*H$4:H442)))</f>
        <v/>
      </c>
      <c r="N442" s="12"/>
      <c r="O442" s="13"/>
    </row>
    <row r="443" customFormat="false" ht="15" hidden="false" customHeight="false" outlineLevel="0" collapsed="false">
      <c r="A443" s="4" t="n">
        <v>440</v>
      </c>
      <c r="B443" s="5"/>
      <c r="C443" s="6"/>
      <c r="D443" s="7"/>
      <c r="E443" s="7"/>
      <c r="F443" s="6"/>
      <c r="G443" s="8"/>
      <c r="H443" s="9"/>
      <c r="I443" s="6"/>
      <c r="J443" s="10" t="n">
        <f aca="false">IF(I443="",0,IF(I443="Win",G443*H443,IF(OR(I443="Push",I443="Void"),H443,0)))</f>
        <v>0</v>
      </c>
      <c r="K443" s="10" t="n">
        <f aca="false">IF(I443="",0,J443-H443)</f>
        <v>0</v>
      </c>
      <c r="L443" s="10" t="n">
        <f aca="false">IF(I443="",L442,L442+K443)</f>
        <v>32.55</v>
      </c>
      <c r="M443" s="11" t="str">
        <f aca="false">IF(I443="","",IF(SUMPRODUCT(--(I$4:I443&lt;&gt;"")*H$4:H443)=0,"",L443/SUMPRODUCT(--(I$4:I443&lt;&gt;"")*H$4:H443)))</f>
        <v/>
      </c>
      <c r="N443" s="12"/>
      <c r="O443" s="13"/>
    </row>
    <row r="444" customFormat="false" ht="15" hidden="false" customHeight="false" outlineLevel="0" collapsed="false">
      <c r="A444" s="4" t="n">
        <v>441</v>
      </c>
      <c r="B444" s="5"/>
      <c r="C444" s="6"/>
      <c r="D444" s="7"/>
      <c r="E444" s="7"/>
      <c r="F444" s="6"/>
      <c r="G444" s="8"/>
      <c r="H444" s="9"/>
      <c r="I444" s="6"/>
      <c r="J444" s="10" t="n">
        <f aca="false">IF(I444="",0,IF(I444="Win",G444*H444,IF(OR(I444="Push",I444="Void"),H444,0)))</f>
        <v>0</v>
      </c>
      <c r="K444" s="10" t="n">
        <f aca="false">IF(I444="",0,J444-H444)</f>
        <v>0</v>
      </c>
      <c r="L444" s="10" t="n">
        <f aca="false">IF(I444="",L443,L443+K444)</f>
        <v>32.55</v>
      </c>
      <c r="M444" s="11" t="str">
        <f aca="false">IF(I444="","",IF(SUMPRODUCT(--(I$4:I444&lt;&gt;"")*H$4:H444)=0,"",L444/SUMPRODUCT(--(I$4:I444&lt;&gt;"")*H$4:H444)))</f>
        <v/>
      </c>
      <c r="N444" s="12"/>
      <c r="O444" s="13"/>
    </row>
    <row r="445" customFormat="false" ht="15" hidden="false" customHeight="false" outlineLevel="0" collapsed="false">
      <c r="A445" s="4" t="n">
        <v>442</v>
      </c>
      <c r="B445" s="5"/>
      <c r="C445" s="6"/>
      <c r="D445" s="7"/>
      <c r="E445" s="7"/>
      <c r="F445" s="6"/>
      <c r="G445" s="8"/>
      <c r="H445" s="9"/>
      <c r="I445" s="6"/>
      <c r="J445" s="10" t="n">
        <f aca="false">IF(I445="",0,IF(I445="Win",G445*H445,IF(OR(I445="Push",I445="Void"),H445,0)))</f>
        <v>0</v>
      </c>
      <c r="K445" s="10" t="n">
        <f aca="false">IF(I445="",0,J445-H445)</f>
        <v>0</v>
      </c>
      <c r="L445" s="10" t="n">
        <f aca="false">IF(I445="",L444,L444+K445)</f>
        <v>32.55</v>
      </c>
      <c r="M445" s="11" t="str">
        <f aca="false">IF(I445="","",IF(SUMPRODUCT(--(I$4:I445&lt;&gt;"")*H$4:H445)=0,"",L445/SUMPRODUCT(--(I$4:I445&lt;&gt;"")*H$4:H445)))</f>
        <v/>
      </c>
      <c r="N445" s="12"/>
      <c r="O445" s="13"/>
    </row>
    <row r="446" customFormat="false" ht="15" hidden="false" customHeight="false" outlineLevel="0" collapsed="false">
      <c r="A446" s="4" t="n">
        <v>443</v>
      </c>
      <c r="B446" s="5"/>
      <c r="C446" s="6"/>
      <c r="D446" s="7"/>
      <c r="E446" s="7"/>
      <c r="F446" s="6"/>
      <c r="G446" s="8"/>
      <c r="H446" s="9"/>
      <c r="I446" s="6"/>
      <c r="J446" s="10" t="n">
        <f aca="false">IF(I446="",0,IF(I446="Win",G446*H446,IF(OR(I446="Push",I446="Void"),H446,0)))</f>
        <v>0</v>
      </c>
      <c r="K446" s="10" t="n">
        <f aca="false">IF(I446="",0,J446-H446)</f>
        <v>0</v>
      </c>
      <c r="L446" s="10" t="n">
        <f aca="false">IF(I446="",L445,L445+K446)</f>
        <v>32.55</v>
      </c>
      <c r="M446" s="11" t="str">
        <f aca="false">IF(I446="","",IF(SUMPRODUCT(--(I$4:I446&lt;&gt;"")*H$4:H446)=0,"",L446/SUMPRODUCT(--(I$4:I446&lt;&gt;"")*H$4:H446)))</f>
        <v/>
      </c>
      <c r="N446" s="12"/>
      <c r="O446" s="13"/>
    </row>
    <row r="447" customFormat="false" ht="15" hidden="false" customHeight="false" outlineLevel="0" collapsed="false">
      <c r="A447" s="4" t="n">
        <v>444</v>
      </c>
      <c r="B447" s="5"/>
      <c r="C447" s="6"/>
      <c r="D447" s="7"/>
      <c r="E447" s="7"/>
      <c r="F447" s="6"/>
      <c r="G447" s="8"/>
      <c r="H447" s="9"/>
      <c r="I447" s="6"/>
      <c r="J447" s="10" t="n">
        <f aca="false">IF(I447="",0,IF(I447="Win",G447*H447,IF(OR(I447="Push",I447="Void"),H447,0)))</f>
        <v>0</v>
      </c>
      <c r="K447" s="10" t="n">
        <f aca="false">IF(I447="",0,J447-H447)</f>
        <v>0</v>
      </c>
      <c r="L447" s="10" t="n">
        <f aca="false">IF(I447="",L446,L446+K447)</f>
        <v>32.55</v>
      </c>
      <c r="M447" s="11" t="str">
        <f aca="false">IF(I447="","",IF(SUMPRODUCT(--(I$4:I447&lt;&gt;"")*H$4:H447)=0,"",L447/SUMPRODUCT(--(I$4:I447&lt;&gt;"")*H$4:H447)))</f>
        <v/>
      </c>
      <c r="N447" s="12"/>
      <c r="O447" s="13"/>
    </row>
    <row r="448" customFormat="false" ht="15" hidden="false" customHeight="false" outlineLevel="0" collapsed="false">
      <c r="A448" s="4" t="n">
        <v>445</v>
      </c>
      <c r="B448" s="5"/>
      <c r="C448" s="6"/>
      <c r="D448" s="7"/>
      <c r="E448" s="7"/>
      <c r="F448" s="6"/>
      <c r="G448" s="8"/>
      <c r="H448" s="9"/>
      <c r="I448" s="6"/>
      <c r="J448" s="10" t="n">
        <f aca="false">IF(I448="",0,IF(I448="Win",G448*H448,IF(OR(I448="Push",I448="Void"),H448,0)))</f>
        <v>0</v>
      </c>
      <c r="K448" s="10" t="n">
        <f aca="false">IF(I448="",0,J448-H448)</f>
        <v>0</v>
      </c>
      <c r="L448" s="10" t="n">
        <f aca="false">IF(I448="",L447,L447+K448)</f>
        <v>32.55</v>
      </c>
      <c r="M448" s="11" t="str">
        <f aca="false">IF(I448="","",IF(SUMPRODUCT(--(I$4:I448&lt;&gt;"")*H$4:H448)=0,"",L448/SUMPRODUCT(--(I$4:I448&lt;&gt;"")*H$4:H448)))</f>
        <v/>
      </c>
      <c r="N448" s="12"/>
      <c r="O448" s="13"/>
    </row>
    <row r="449" customFormat="false" ht="15" hidden="false" customHeight="false" outlineLevel="0" collapsed="false">
      <c r="A449" s="4" t="n">
        <v>446</v>
      </c>
      <c r="B449" s="5"/>
      <c r="C449" s="6"/>
      <c r="D449" s="7"/>
      <c r="E449" s="7"/>
      <c r="F449" s="6"/>
      <c r="G449" s="8"/>
      <c r="H449" s="9"/>
      <c r="I449" s="6"/>
      <c r="J449" s="10" t="n">
        <f aca="false">IF(I449="",0,IF(I449="Win",G449*H449,IF(OR(I449="Push",I449="Void"),H449,0)))</f>
        <v>0</v>
      </c>
      <c r="K449" s="10" t="n">
        <f aca="false">IF(I449="",0,J449-H449)</f>
        <v>0</v>
      </c>
      <c r="L449" s="10" t="n">
        <f aca="false">IF(I449="",L448,L448+K449)</f>
        <v>32.55</v>
      </c>
      <c r="M449" s="11" t="str">
        <f aca="false">IF(I449="","",IF(SUMPRODUCT(--(I$4:I449&lt;&gt;"")*H$4:H449)=0,"",L449/SUMPRODUCT(--(I$4:I449&lt;&gt;"")*H$4:H449)))</f>
        <v/>
      </c>
      <c r="N449" s="12"/>
      <c r="O449" s="13"/>
    </row>
    <row r="450" customFormat="false" ht="15" hidden="false" customHeight="false" outlineLevel="0" collapsed="false">
      <c r="A450" s="4" t="n">
        <v>447</v>
      </c>
      <c r="B450" s="5"/>
      <c r="C450" s="6"/>
      <c r="D450" s="7"/>
      <c r="E450" s="7"/>
      <c r="F450" s="6"/>
      <c r="G450" s="8"/>
      <c r="H450" s="9"/>
      <c r="I450" s="6"/>
      <c r="J450" s="10" t="n">
        <f aca="false">IF(I450="",0,IF(I450="Win",G450*H450,IF(OR(I450="Push",I450="Void"),H450,0)))</f>
        <v>0</v>
      </c>
      <c r="K450" s="10" t="n">
        <f aca="false">IF(I450="",0,J450-H450)</f>
        <v>0</v>
      </c>
      <c r="L450" s="10" t="n">
        <f aca="false">IF(I450="",L449,L449+K450)</f>
        <v>32.55</v>
      </c>
      <c r="M450" s="11" t="str">
        <f aca="false">IF(I450="","",IF(SUMPRODUCT(--(I$4:I450&lt;&gt;"")*H$4:H450)=0,"",L450/SUMPRODUCT(--(I$4:I450&lt;&gt;"")*H$4:H450)))</f>
        <v/>
      </c>
      <c r="N450" s="12"/>
      <c r="O450" s="13"/>
    </row>
    <row r="451" customFormat="false" ht="15" hidden="false" customHeight="false" outlineLevel="0" collapsed="false">
      <c r="A451" s="4" t="n">
        <v>448</v>
      </c>
      <c r="B451" s="5"/>
      <c r="C451" s="6"/>
      <c r="D451" s="7"/>
      <c r="E451" s="7"/>
      <c r="F451" s="6"/>
      <c r="G451" s="8"/>
      <c r="H451" s="9"/>
      <c r="I451" s="6"/>
      <c r="J451" s="10" t="n">
        <f aca="false">IF(I451="",0,IF(I451="Win",G451*H451,IF(OR(I451="Push",I451="Void"),H451,0)))</f>
        <v>0</v>
      </c>
      <c r="K451" s="10" t="n">
        <f aca="false">IF(I451="",0,J451-H451)</f>
        <v>0</v>
      </c>
      <c r="L451" s="10" t="n">
        <f aca="false">IF(I451="",L450,L450+K451)</f>
        <v>32.55</v>
      </c>
      <c r="M451" s="11" t="str">
        <f aca="false">IF(I451="","",IF(SUMPRODUCT(--(I$4:I451&lt;&gt;"")*H$4:H451)=0,"",L451/SUMPRODUCT(--(I$4:I451&lt;&gt;"")*H$4:H451)))</f>
        <v/>
      </c>
      <c r="N451" s="12"/>
      <c r="O451" s="13"/>
    </row>
    <row r="452" customFormat="false" ht="15" hidden="false" customHeight="false" outlineLevel="0" collapsed="false">
      <c r="A452" s="4" t="n">
        <v>449</v>
      </c>
      <c r="B452" s="5"/>
      <c r="C452" s="6"/>
      <c r="D452" s="7"/>
      <c r="E452" s="7"/>
      <c r="F452" s="6"/>
      <c r="G452" s="8"/>
      <c r="H452" s="9"/>
      <c r="I452" s="6"/>
      <c r="J452" s="10" t="n">
        <f aca="false">IF(I452="",0,IF(I452="Win",G452*H452,IF(OR(I452="Push",I452="Void"),H452,0)))</f>
        <v>0</v>
      </c>
      <c r="K452" s="10" t="n">
        <f aca="false">IF(I452="",0,J452-H452)</f>
        <v>0</v>
      </c>
      <c r="L452" s="10" t="n">
        <f aca="false">IF(I452="",L451,L451+K452)</f>
        <v>32.55</v>
      </c>
      <c r="M452" s="11" t="str">
        <f aca="false">IF(I452="","",IF(SUMPRODUCT(--(I$4:I452&lt;&gt;"")*H$4:H452)=0,"",L452/SUMPRODUCT(--(I$4:I452&lt;&gt;"")*H$4:H452)))</f>
        <v/>
      </c>
      <c r="N452" s="12"/>
      <c r="O452" s="13"/>
    </row>
    <row r="453" customFormat="false" ht="15" hidden="false" customHeight="false" outlineLevel="0" collapsed="false">
      <c r="A453" s="4" t="n">
        <v>450</v>
      </c>
      <c r="B453" s="5"/>
      <c r="C453" s="6"/>
      <c r="D453" s="7"/>
      <c r="E453" s="7"/>
      <c r="F453" s="6"/>
      <c r="G453" s="8"/>
      <c r="H453" s="9"/>
      <c r="I453" s="6"/>
      <c r="J453" s="10" t="n">
        <f aca="false">IF(I453="",0,IF(I453="Win",G453*H453,IF(OR(I453="Push",I453="Void"),H453,0)))</f>
        <v>0</v>
      </c>
      <c r="K453" s="10" t="n">
        <f aca="false">IF(I453="",0,J453-H453)</f>
        <v>0</v>
      </c>
      <c r="L453" s="10" t="n">
        <f aca="false">IF(I453="",L452,L452+K453)</f>
        <v>32.55</v>
      </c>
      <c r="M453" s="11" t="str">
        <f aca="false">IF(I453="","",IF(SUMPRODUCT(--(I$4:I453&lt;&gt;"")*H$4:H453)=0,"",L453/SUMPRODUCT(--(I$4:I453&lt;&gt;"")*H$4:H453)))</f>
        <v/>
      </c>
      <c r="N453" s="12"/>
      <c r="O453" s="13"/>
    </row>
    <row r="454" customFormat="false" ht="15" hidden="false" customHeight="false" outlineLevel="0" collapsed="false">
      <c r="A454" s="4" t="n">
        <v>451</v>
      </c>
      <c r="B454" s="5"/>
      <c r="C454" s="6"/>
      <c r="D454" s="7"/>
      <c r="E454" s="7"/>
      <c r="F454" s="6"/>
      <c r="G454" s="8"/>
      <c r="H454" s="9"/>
      <c r="I454" s="6"/>
      <c r="J454" s="10" t="n">
        <f aca="false">IF(I454="",0,IF(I454="Win",G454*H454,IF(OR(I454="Push",I454="Void"),H454,0)))</f>
        <v>0</v>
      </c>
      <c r="K454" s="10" t="n">
        <f aca="false">IF(I454="",0,J454-H454)</f>
        <v>0</v>
      </c>
      <c r="L454" s="10" t="n">
        <f aca="false">IF(I454="",L453,L453+K454)</f>
        <v>32.55</v>
      </c>
      <c r="M454" s="11" t="str">
        <f aca="false">IF(I454="","",IF(SUMPRODUCT(--(I$4:I454&lt;&gt;"")*H$4:H454)=0,"",L454/SUMPRODUCT(--(I$4:I454&lt;&gt;"")*H$4:H454)))</f>
        <v/>
      </c>
      <c r="N454" s="12"/>
      <c r="O454" s="13"/>
    </row>
    <row r="455" customFormat="false" ht="15" hidden="false" customHeight="false" outlineLevel="0" collapsed="false">
      <c r="A455" s="4" t="n">
        <v>452</v>
      </c>
      <c r="B455" s="5"/>
      <c r="C455" s="6"/>
      <c r="D455" s="7"/>
      <c r="E455" s="7"/>
      <c r="F455" s="6"/>
      <c r="G455" s="8"/>
      <c r="H455" s="9"/>
      <c r="I455" s="6"/>
      <c r="J455" s="10" t="n">
        <f aca="false">IF(I455="",0,IF(I455="Win",G455*H455,IF(OR(I455="Push",I455="Void"),H455,0)))</f>
        <v>0</v>
      </c>
      <c r="K455" s="10" t="n">
        <f aca="false">IF(I455="",0,J455-H455)</f>
        <v>0</v>
      </c>
      <c r="L455" s="10" t="n">
        <f aca="false">IF(I455="",L454,L454+K455)</f>
        <v>32.55</v>
      </c>
      <c r="M455" s="11" t="str">
        <f aca="false">IF(I455="","",IF(SUMPRODUCT(--(I$4:I455&lt;&gt;"")*H$4:H455)=0,"",L455/SUMPRODUCT(--(I$4:I455&lt;&gt;"")*H$4:H455)))</f>
        <v/>
      </c>
      <c r="N455" s="12"/>
      <c r="O455" s="13"/>
    </row>
    <row r="456" customFormat="false" ht="15" hidden="false" customHeight="false" outlineLevel="0" collapsed="false">
      <c r="A456" s="4" t="n">
        <v>453</v>
      </c>
      <c r="B456" s="5"/>
      <c r="C456" s="6"/>
      <c r="D456" s="7"/>
      <c r="E456" s="7"/>
      <c r="F456" s="6"/>
      <c r="G456" s="8"/>
      <c r="H456" s="9"/>
      <c r="I456" s="6"/>
      <c r="J456" s="10" t="n">
        <f aca="false">IF(I456="",0,IF(I456="Win",G456*H456,IF(OR(I456="Push",I456="Void"),H456,0)))</f>
        <v>0</v>
      </c>
      <c r="K456" s="10" t="n">
        <f aca="false">IF(I456="",0,J456-H456)</f>
        <v>0</v>
      </c>
      <c r="L456" s="10" t="n">
        <f aca="false">IF(I456="",L455,L455+K456)</f>
        <v>32.55</v>
      </c>
      <c r="M456" s="11" t="str">
        <f aca="false">IF(I456="","",IF(SUMPRODUCT(--(I$4:I456&lt;&gt;"")*H$4:H456)=0,"",L456/SUMPRODUCT(--(I$4:I456&lt;&gt;"")*H$4:H456)))</f>
        <v/>
      </c>
      <c r="N456" s="12"/>
      <c r="O456" s="13"/>
    </row>
    <row r="457" customFormat="false" ht="15" hidden="false" customHeight="false" outlineLevel="0" collapsed="false">
      <c r="A457" s="4" t="n">
        <v>454</v>
      </c>
      <c r="B457" s="5"/>
      <c r="C457" s="6"/>
      <c r="D457" s="7"/>
      <c r="E457" s="7"/>
      <c r="F457" s="6"/>
      <c r="G457" s="8"/>
      <c r="H457" s="9"/>
      <c r="I457" s="6"/>
      <c r="J457" s="10" t="n">
        <f aca="false">IF(I457="",0,IF(I457="Win",G457*H457,IF(OR(I457="Push",I457="Void"),H457,0)))</f>
        <v>0</v>
      </c>
      <c r="K457" s="10" t="n">
        <f aca="false">IF(I457="",0,J457-H457)</f>
        <v>0</v>
      </c>
      <c r="L457" s="10" t="n">
        <f aca="false">IF(I457="",L456,L456+K457)</f>
        <v>32.55</v>
      </c>
      <c r="M457" s="11" t="str">
        <f aca="false">IF(I457="","",IF(SUMPRODUCT(--(I$4:I457&lt;&gt;"")*H$4:H457)=0,"",L457/SUMPRODUCT(--(I$4:I457&lt;&gt;"")*H$4:H457)))</f>
        <v/>
      </c>
      <c r="N457" s="12"/>
      <c r="O457" s="13"/>
    </row>
    <row r="458" customFormat="false" ht="15" hidden="false" customHeight="false" outlineLevel="0" collapsed="false">
      <c r="A458" s="4" t="n">
        <v>455</v>
      </c>
      <c r="B458" s="5"/>
      <c r="C458" s="6"/>
      <c r="D458" s="7"/>
      <c r="E458" s="7"/>
      <c r="F458" s="6"/>
      <c r="G458" s="8"/>
      <c r="H458" s="9"/>
      <c r="I458" s="6"/>
      <c r="J458" s="10" t="n">
        <f aca="false">IF(I458="",0,IF(I458="Win",G458*H458,IF(OR(I458="Push",I458="Void"),H458,0)))</f>
        <v>0</v>
      </c>
      <c r="K458" s="10" t="n">
        <f aca="false">IF(I458="",0,J458-H458)</f>
        <v>0</v>
      </c>
      <c r="L458" s="10" t="n">
        <f aca="false">IF(I458="",L457,L457+K458)</f>
        <v>32.55</v>
      </c>
      <c r="M458" s="11" t="str">
        <f aca="false">IF(I458="","",IF(SUMPRODUCT(--(I$4:I458&lt;&gt;"")*H$4:H458)=0,"",L458/SUMPRODUCT(--(I$4:I458&lt;&gt;"")*H$4:H458)))</f>
        <v/>
      </c>
      <c r="N458" s="12"/>
      <c r="O458" s="13"/>
    </row>
    <row r="459" customFormat="false" ht="15" hidden="false" customHeight="false" outlineLevel="0" collapsed="false">
      <c r="A459" s="4" t="n">
        <v>456</v>
      </c>
      <c r="B459" s="5"/>
      <c r="C459" s="6"/>
      <c r="D459" s="7"/>
      <c r="E459" s="7"/>
      <c r="F459" s="6"/>
      <c r="G459" s="8"/>
      <c r="H459" s="9"/>
      <c r="I459" s="6"/>
      <c r="J459" s="10" t="n">
        <f aca="false">IF(I459="",0,IF(I459="Win",G459*H459,IF(OR(I459="Push",I459="Void"),H459,0)))</f>
        <v>0</v>
      </c>
      <c r="K459" s="10" t="n">
        <f aca="false">IF(I459="",0,J459-H459)</f>
        <v>0</v>
      </c>
      <c r="L459" s="10" t="n">
        <f aca="false">IF(I459="",L458,L458+K459)</f>
        <v>32.55</v>
      </c>
      <c r="M459" s="11" t="str">
        <f aca="false">IF(I459="","",IF(SUMPRODUCT(--(I$4:I459&lt;&gt;"")*H$4:H459)=0,"",L459/SUMPRODUCT(--(I$4:I459&lt;&gt;"")*H$4:H459)))</f>
        <v/>
      </c>
      <c r="N459" s="12"/>
      <c r="O459" s="13"/>
    </row>
    <row r="460" customFormat="false" ht="15" hidden="false" customHeight="false" outlineLevel="0" collapsed="false">
      <c r="A460" s="4" t="n">
        <v>457</v>
      </c>
      <c r="B460" s="5"/>
      <c r="C460" s="6"/>
      <c r="D460" s="7"/>
      <c r="E460" s="7"/>
      <c r="F460" s="6"/>
      <c r="G460" s="8"/>
      <c r="H460" s="9"/>
      <c r="I460" s="6"/>
      <c r="J460" s="10" t="n">
        <f aca="false">IF(I460="",0,IF(I460="Win",G460*H460,IF(OR(I460="Push",I460="Void"),H460,0)))</f>
        <v>0</v>
      </c>
      <c r="K460" s="10" t="n">
        <f aca="false">IF(I460="",0,J460-H460)</f>
        <v>0</v>
      </c>
      <c r="L460" s="10" t="n">
        <f aca="false">IF(I460="",L459,L459+K460)</f>
        <v>32.55</v>
      </c>
      <c r="M460" s="11" t="str">
        <f aca="false">IF(I460="","",IF(SUMPRODUCT(--(I$4:I460&lt;&gt;"")*H$4:H460)=0,"",L460/SUMPRODUCT(--(I$4:I460&lt;&gt;"")*H$4:H460)))</f>
        <v/>
      </c>
      <c r="N460" s="12"/>
      <c r="O460" s="13"/>
    </row>
    <row r="461" customFormat="false" ht="15" hidden="false" customHeight="false" outlineLevel="0" collapsed="false">
      <c r="A461" s="4" t="n">
        <v>458</v>
      </c>
      <c r="B461" s="5"/>
      <c r="C461" s="6"/>
      <c r="D461" s="7"/>
      <c r="E461" s="7"/>
      <c r="F461" s="6"/>
      <c r="G461" s="8"/>
      <c r="H461" s="9"/>
      <c r="I461" s="6"/>
      <c r="J461" s="10" t="n">
        <f aca="false">IF(I461="",0,IF(I461="Win",G461*H461,IF(OR(I461="Push",I461="Void"),H461,0)))</f>
        <v>0</v>
      </c>
      <c r="K461" s="10" t="n">
        <f aca="false">IF(I461="",0,J461-H461)</f>
        <v>0</v>
      </c>
      <c r="L461" s="10" t="n">
        <f aca="false">IF(I461="",L460,L460+K461)</f>
        <v>32.55</v>
      </c>
      <c r="M461" s="11" t="str">
        <f aca="false">IF(I461="","",IF(SUMPRODUCT(--(I$4:I461&lt;&gt;"")*H$4:H461)=0,"",L461/SUMPRODUCT(--(I$4:I461&lt;&gt;"")*H$4:H461)))</f>
        <v/>
      </c>
      <c r="N461" s="12"/>
      <c r="O461" s="13"/>
    </row>
    <row r="462" customFormat="false" ht="15" hidden="false" customHeight="false" outlineLevel="0" collapsed="false">
      <c r="A462" s="4" t="n">
        <v>459</v>
      </c>
      <c r="B462" s="5"/>
      <c r="C462" s="6"/>
      <c r="D462" s="7"/>
      <c r="E462" s="7"/>
      <c r="F462" s="6"/>
      <c r="G462" s="8"/>
      <c r="H462" s="9"/>
      <c r="I462" s="6"/>
      <c r="J462" s="10" t="n">
        <f aca="false">IF(I462="",0,IF(I462="Win",G462*H462,IF(OR(I462="Push",I462="Void"),H462,0)))</f>
        <v>0</v>
      </c>
      <c r="K462" s="10" t="n">
        <f aca="false">IF(I462="",0,J462-H462)</f>
        <v>0</v>
      </c>
      <c r="L462" s="10" t="n">
        <f aca="false">IF(I462="",L461,L461+K462)</f>
        <v>32.55</v>
      </c>
      <c r="M462" s="11" t="str">
        <f aca="false">IF(I462="","",IF(SUMPRODUCT(--(I$4:I462&lt;&gt;"")*H$4:H462)=0,"",L462/SUMPRODUCT(--(I$4:I462&lt;&gt;"")*H$4:H462)))</f>
        <v/>
      </c>
      <c r="N462" s="12"/>
      <c r="O462" s="13"/>
    </row>
    <row r="463" customFormat="false" ht="15" hidden="false" customHeight="false" outlineLevel="0" collapsed="false">
      <c r="A463" s="4" t="n">
        <v>460</v>
      </c>
      <c r="B463" s="5"/>
      <c r="C463" s="6"/>
      <c r="D463" s="7"/>
      <c r="E463" s="7"/>
      <c r="F463" s="6"/>
      <c r="G463" s="8"/>
      <c r="H463" s="9"/>
      <c r="I463" s="6"/>
      <c r="J463" s="10" t="n">
        <f aca="false">IF(I463="",0,IF(I463="Win",G463*H463,IF(OR(I463="Push",I463="Void"),H463,0)))</f>
        <v>0</v>
      </c>
      <c r="K463" s="10" t="n">
        <f aca="false">IF(I463="",0,J463-H463)</f>
        <v>0</v>
      </c>
      <c r="L463" s="10" t="n">
        <f aca="false">IF(I463="",L462,L462+K463)</f>
        <v>32.55</v>
      </c>
      <c r="M463" s="11" t="str">
        <f aca="false">IF(I463="","",IF(SUMPRODUCT(--(I$4:I463&lt;&gt;"")*H$4:H463)=0,"",L463/SUMPRODUCT(--(I$4:I463&lt;&gt;"")*H$4:H463)))</f>
        <v/>
      </c>
      <c r="N463" s="12"/>
      <c r="O463" s="13"/>
    </row>
    <row r="464" customFormat="false" ht="15" hidden="false" customHeight="false" outlineLevel="0" collapsed="false">
      <c r="A464" s="4" t="n">
        <v>461</v>
      </c>
      <c r="B464" s="5"/>
      <c r="C464" s="6"/>
      <c r="D464" s="7"/>
      <c r="E464" s="7"/>
      <c r="F464" s="6"/>
      <c r="G464" s="8"/>
      <c r="H464" s="9"/>
      <c r="I464" s="6"/>
      <c r="J464" s="10" t="n">
        <f aca="false">IF(I464="",0,IF(I464="Win",G464*H464,IF(OR(I464="Push",I464="Void"),H464,0)))</f>
        <v>0</v>
      </c>
      <c r="K464" s="10" t="n">
        <f aca="false">IF(I464="",0,J464-H464)</f>
        <v>0</v>
      </c>
      <c r="L464" s="10" t="n">
        <f aca="false">IF(I464="",L463,L463+K464)</f>
        <v>32.55</v>
      </c>
      <c r="M464" s="11" t="str">
        <f aca="false">IF(I464="","",IF(SUMPRODUCT(--(I$4:I464&lt;&gt;"")*H$4:H464)=0,"",L464/SUMPRODUCT(--(I$4:I464&lt;&gt;"")*H$4:H464)))</f>
        <v/>
      </c>
      <c r="N464" s="12"/>
      <c r="O464" s="13"/>
    </row>
    <row r="465" customFormat="false" ht="15" hidden="false" customHeight="false" outlineLevel="0" collapsed="false">
      <c r="A465" s="4" t="n">
        <v>462</v>
      </c>
      <c r="B465" s="5"/>
      <c r="C465" s="6"/>
      <c r="D465" s="7"/>
      <c r="E465" s="7"/>
      <c r="F465" s="6"/>
      <c r="G465" s="8"/>
      <c r="H465" s="9"/>
      <c r="I465" s="6"/>
      <c r="J465" s="10" t="n">
        <f aca="false">IF(I465="",0,IF(I465="Win",G465*H465,IF(OR(I465="Push",I465="Void"),H465,0)))</f>
        <v>0</v>
      </c>
      <c r="K465" s="10" t="n">
        <f aca="false">IF(I465="",0,J465-H465)</f>
        <v>0</v>
      </c>
      <c r="L465" s="10" t="n">
        <f aca="false">IF(I465="",L464,L464+K465)</f>
        <v>32.55</v>
      </c>
      <c r="M465" s="11" t="str">
        <f aca="false">IF(I465="","",IF(SUMPRODUCT(--(I$4:I465&lt;&gt;"")*H$4:H465)=0,"",L465/SUMPRODUCT(--(I$4:I465&lt;&gt;"")*H$4:H465)))</f>
        <v/>
      </c>
      <c r="N465" s="12"/>
      <c r="O465" s="13"/>
    </row>
    <row r="466" customFormat="false" ht="15" hidden="false" customHeight="false" outlineLevel="0" collapsed="false">
      <c r="A466" s="4" t="n">
        <v>463</v>
      </c>
      <c r="B466" s="5"/>
      <c r="C466" s="6"/>
      <c r="D466" s="7"/>
      <c r="E466" s="7"/>
      <c r="F466" s="6"/>
      <c r="G466" s="8"/>
      <c r="H466" s="9"/>
      <c r="I466" s="6"/>
      <c r="J466" s="10" t="n">
        <f aca="false">IF(I466="",0,IF(I466="Win",G466*H466,IF(OR(I466="Push",I466="Void"),H466,0)))</f>
        <v>0</v>
      </c>
      <c r="K466" s="10" t="n">
        <f aca="false">IF(I466="",0,J466-H466)</f>
        <v>0</v>
      </c>
      <c r="L466" s="10" t="n">
        <f aca="false">IF(I466="",L465,L465+K466)</f>
        <v>32.55</v>
      </c>
      <c r="M466" s="11" t="str">
        <f aca="false">IF(I466="","",IF(SUMPRODUCT(--(I$4:I466&lt;&gt;"")*H$4:H466)=0,"",L466/SUMPRODUCT(--(I$4:I466&lt;&gt;"")*H$4:H466)))</f>
        <v/>
      </c>
      <c r="N466" s="12"/>
      <c r="O466" s="13"/>
    </row>
    <row r="467" customFormat="false" ht="15" hidden="false" customHeight="false" outlineLevel="0" collapsed="false">
      <c r="A467" s="4" t="n">
        <v>464</v>
      </c>
      <c r="B467" s="5"/>
      <c r="C467" s="6"/>
      <c r="D467" s="7"/>
      <c r="E467" s="7"/>
      <c r="F467" s="6"/>
      <c r="G467" s="8"/>
      <c r="H467" s="9"/>
      <c r="I467" s="6"/>
      <c r="J467" s="10" t="n">
        <f aca="false">IF(I467="",0,IF(I467="Win",G467*H467,IF(OR(I467="Push",I467="Void"),H467,0)))</f>
        <v>0</v>
      </c>
      <c r="K467" s="10" t="n">
        <f aca="false">IF(I467="",0,J467-H467)</f>
        <v>0</v>
      </c>
      <c r="L467" s="10" t="n">
        <f aca="false">IF(I467="",L466,L466+K467)</f>
        <v>32.55</v>
      </c>
      <c r="M467" s="11" t="str">
        <f aca="false">IF(I467="","",IF(SUMPRODUCT(--(I$4:I467&lt;&gt;"")*H$4:H467)=0,"",L467/SUMPRODUCT(--(I$4:I467&lt;&gt;"")*H$4:H467)))</f>
        <v/>
      </c>
      <c r="N467" s="12"/>
      <c r="O467" s="13"/>
    </row>
    <row r="468" customFormat="false" ht="15" hidden="false" customHeight="false" outlineLevel="0" collapsed="false">
      <c r="A468" s="4" t="n">
        <v>465</v>
      </c>
      <c r="B468" s="5"/>
      <c r="C468" s="6"/>
      <c r="D468" s="7"/>
      <c r="E468" s="7"/>
      <c r="F468" s="6"/>
      <c r="G468" s="8"/>
      <c r="H468" s="9"/>
      <c r="I468" s="6"/>
      <c r="J468" s="10" t="n">
        <f aca="false">IF(I468="",0,IF(I468="Win",G468*H468,IF(OR(I468="Push",I468="Void"),H468,0)))</f>
        <v>0</v>
      </c>
      <c r="K468" s="10" t="n">
        <f aca="false">IF(I468="",0,J468-H468)</f>
        <v>0</v>
      </c>
      <c r="L468" s="10" t="n">
        <f aca="false">IF(I468="",L467,L467+K468)</f>
        <v>32.55</v>
      </c>
      <c r="M468" s="11" t="str">
        <f aca="false">IF(I468="","",IF(SUMPRODUCT(--(I$4:I468&lt;&gt;"")*H$4:H468)=0,"",L468/SUMPRODUCT(--(I$4:I468&lt;&gt;"")*H$4:H468)))</f>
        <v/>
      </c>
      <c r="N468" s="12"/>
      <c r="O468" s="13"/>
    </row>
    <row r="469" customFormat="false" ht="15" hidden="false" customHeight="false" outlineLevel="0" collapsed="false">
      <c r="A469" s="4" t="n">
        <v>466</v>
      </c>
      <c r="B469" s="5"/>
      <c r="C469" s="6"/>
      <c r="D469" s="7"/>
      <c r="E469" s="7"/>
      <c r="F469" s="6"/>
      <c r="G469" s="8"/>
      <c r="H469" s="9"/>
      <c r="I469" s="6"/>
      <c r="J469" s="10" t="n">
        <f aca="false">IF(I469="",0,IF(I469="Win",G469*H469,IF(OR(I469="Push",I469="Void"),H469,0)))</f>
        <v>0</v>
      </c>
      <c r="K469" s="10" t="n">
        <f aca="false">IF(I469="",0,J469-H469)</f>
        <v>0</v>
      </c>
      <c r="L469" s="10" t="n">
        <f aca="false">IF(I469="",L468,L468+K469)</f>
        <v>32.55</v>
      </c>
      <c r="M469" s="11" t="str">
        <f aca="false">IF(I469="","",IF(SUMPRODUCT(--(I$4:I469&lt;&gt;"")*H$4:H469)=0,"",L469/SUMPRODUCT(--(I$4:I469&lt;&gt;"")*H$4:H469)))</f>
        <v/>
      </c>
      <c r="N469" s="12"/>
      <c r="O469" s="13"/>
    </row>
    <row r="470" customFormat="false" ht="15" hidden="false" customHeight="false" outlineLevel="0" collapsed="false">
      <c r="A470" s="4" t="n">
        <v>467</v>
      </c>
      <c r="B470" s="5"/>
      <c r="C470" s="6"/>
      <c r="D470" s="7"/>
      <c r="E470" s="7"/>
      <c r="F470" s="6"/>
      <c r="G470" s="8"/>
      <c r="H470" s="9"/>
      <c r="I470" s="6"/>
      <c r="J470" s="10" t="n">
        <f aca="false">IF(I470="",0,IF(I470="Win",G470*H470,IF(OR(I470="Push",I470="Void"),H470,0)))</f>
        <v>0</v>
      </c>
      <c r="K470" s="10" t="n">
        <f aca="false">IF(I470="",0,J470-H470)</f>
        <v>0</v>
      </c>
      <c r="L470" s="10" t="n">
        <f aca="false">IF(I470="",L469,L469+K470)</f>
        <v>32.55</v>
      </c>
      <c r="M470" s="11" t="str">
        <f aca="false">IF(I470="","",IF(SUMPRODUCT(--(I$4:I470&lt;&gt;"")*H$4:H470)=0,"",L470/SUMPRODUCT(--(I$4:I470&lt;&gt;"")*H$4:H470)))</f>
        <v/>
      </c>
      <c r="N470" s="12"/>
      <c r="O470" s="13"/>
    </row>
    <row r="471" customFormat="false" ht="15" hidden="false" customHeight="false" outlineLevel="0" collapsed="false">
      <c r="A471" s="4" t="n">
        <v>468</v>
      </c>
      <c r="B471" s="5"/>
      <c r="C471" s="6"/>
      <c r="D471" s="7"/>
      <c r="E471" s="7"/>
      <c r="F471" s="6"/>
      <c r="G471" s="8"/>
      <c r="H471" s="9"/>
      <c r="I471" s="6"/>
      <c r="J471" s="10" t="n">
        <f aca="false">IF(I471="",0,IF(I471="Win",G471*H471,IF(OR(I471="Push",I471="Void"),H471,0)))</f>
        <v>0</v>
      </c>
      <c r="K471" s="10" t="n">
        <f aca="false">IF(I471="",0,J471-H471)</f>
        <v>0</v>
      </c>
      <c r="L471" s="10" t="n">
        <f aca="false">IF(I471="",L470,L470+K471)</f>
        <v>32.55</v>
      </c>
      <c r="M471" s="11" t="str">
        <f aca="false">IF(I471="","",IF(SUMPRODUCT(--(I$4:I471&lt;&gt;"")*H$4:H471)=0,"",L471/SUMPRODUCT(--(I$4:I471&lt;&gt;"")*H$4:H471)))</f>
        <v/>
      </c>
      <c r="N471" s="12"/>
      <c r="O471" s="13"/>
    </row>
    <row r="472" customFormat="false" ht="15" hidden="false" customHeight="false" outlineLevel="0" collapsed="false">
      <c r="A472" s="4" t="n">
        <v>469</v>
      </c>
      <c r="B472" s="5"/>
      <c r="C472" s="6"/>
      <c r="D472" s="7"/>
      <c r="E472" s="7"/>
      <c r="F472" s="6"/>
      <c r="G472" s="8"/>
      <c r="H472" s="9"/>
      <c r="I472" s="6"/>
      <c r="J472" s="10" t="n">
        <f aca="false">IF(I472="",0,IF(I472="Win",G472*H472,IF(OR(I472="Push",I472="Void"),H472,0)))</f>
        <v>0</v>
      </c>
      <c r="K472" s="10" t="n">
        <f aca="false">IF(I472="",0,J472-H472)</f>
        <v>0</v>
      </c>
      <c r="L472" s="10" t="n">
        <f aca="false">IF(I472="",L471,L471+K472)</f>
        <v>32.55</v>
      </c>
      <c r="M472" s="11" t="str">
        <f aca="false">IF(I472="","",IF(SUMPRODUCT(--(I$4:I472&lt;&gt;"")*H$4:H472)=0,"",L472/SUMPRODUCT(--(I$4:I472&lt;&gt;"")*H$4:H472)))</f>
        <v/>
      </c>
      <c r="N472" s="12"/>
      <c r="O472" s="13"/>
    </row>
    <row r="473" customFormat="false" ht="15" hidden="false" customHeight="false" outlineLevel="0" collapsed="false">
      <c r="A473" s="4" t="n">
        <v>470</v>
      </c>
      <c r="B473" s="5"/>
      <c r="C473" s="6"/>
      <c r="D473" s="7"/>
      <c r="E473" s="7"/>
      <c r="F473" s="6"/>
      <c r="G473" s="8"/>
      <c r="H473" s="9"/>
      <c r="I473" s="6"/>
      <c r="J473" s="10" t="n">
        <f aca="false">IF(I473="",0,IF(I473="Win",G473*H473,IF(OR(I473="Push",I473="Void"),H473,0)))</f>
        <v>0</v>
      </c>
      <c r="K473" s="10" t="n">
        <f aca="false">IF(I473="",0,J473-H473)</f>
        <v>0</v>
      </c>
      <c r="L473" s="10" t="n">
        <f aca="false">IF(I473="",L472,L472+K473)</f>
        <v>32.55</v>
      </c>
      <c r="M473" s="11" t="str">
        <f aca="false">IF(I473="","",IF(SUMPRODUCT(--(I$4:I473&lt;&gt;"")*H$4:H473)=0,"",L473/SUMPRODUCT(--(I$4:I473&lt;&gt;"")*H$4:H473)))</f>
        <v/>
      </c>
      <c r="N473" s="12"/>
      <c r="O473" s="13"/>
    </row>
    <row r="474" customFormat="false" ht="15" hidden="false" customHeight="false" outlineLevel="0" collapsed="false">
      <c r="A474" s="4" t="n">
        <v>471</v>
      </c>
      <c r="B474" s="5"/>
      <c r="C474" s="6"/>
      <c r="D474" s="7"/>
      <c r="E474" s="7"/>
      <c r="F474" s="6"/>
      <c r="G474" s="8"/>
      <c r="H474" s="9"/>
      <c r="I474" s="6"/>
      <c r="J474" s="10" t="n">
        <f aca="false">IF(I474="",0,IF(I474="Win",G474*H474,IF(OR(I474="Push",I474="Void"),H474,0)))</f>
        <v>0</v>
      </c>
      <c r="K474" s="10" t="n">
        <f aca="false">IF(I474="",0,J474-H474)</f>
        <v>0</v>
      </c>
      <c r="L474" s="10" t="n">
        <f aca="false">IF(I474="",L473,L473+K474)</f>
        <v>32.55</v>
      </c>
      <c r="M474" s="11" t="str">
        <f aca="false">IF(I474="","",IF(SUMPRODUCT(--(I$4:I474&lt;&gt;"")*H$4:H474)=0,"",L474/SUMPRODUCT(--(I$4:I474&lt;&gt;"")*H$4:H474)))</f>
        <v/>
      </c>
      <c r="N474" s="12"/>
      <c r="O474" s="13"/>
    </row>
    <row r="475" customFormat="false" ht="15" hidden="false" customHeight="false" outlineLevel="0" collapsed="false">
      <c r="A475" s="4" t="n">
        <v>472</v>
      </c>
      <c r="B475" s="5"/>
      <c r="C475" s="6"/>
      <c r="D475" s="7"/>
      <c r="E475" s="7"/>
      <c r="F475" s="6"/>
      <c r="G475" s="8"/>
      <c r="H475" s="9"/>
      <c r="I475" s="6"/>
      <c r="J475" s="10" t="n">
        <f aca="false">IF(I475="",0,IF(I475="Win",G475*H475,IF(OR(I475="Push",I475="Void"),H475,0)))</f>
        <v>0</v>
      </c>
      <c r="K475" s="10" t="n">
        <f aca="false">IF(I475="",0,J475-H475)</f>
        <v>0</v>
      </c>
      <c r="L475" s="10" t="n">
        <f aca="false">IF(I475="",L474,L474+K475)</f>
        <v>32.55</v>
      </c>
      <c r="M475" s="11" t="str">
        <f aca="false">IF(I475="","",IF(SUMPRODUCT(--(I$4:I475&lt;&gt;"")*H$4:H475)=0,"",L475/SUMPRODUCT(--(I$4:I475&lt;&gt;"")*H$4:H475)))</f>
        <v/>
      </c>
      <c r="N475" s="12"/>
      <c r="O475" s="13"/>
    </row>
    <row r="476" customFormat="false" ht="15" hidden="false" customHeight="false" outlineLevel="0" collapsed="false">
      <c r="A476" s="4" t="n">
        <v>473</v>
      </c>
      <c r="B476" s="5"/>
      <c r="C476" s="6"/>
      <c r="D476" s="7"/>
      <c r="E476" s="7"/>
      <c r="F476" s="6"/>
      <c r="G476" s="8"/>
      <c r="H476" s="9"/>
      <c r="I476" s="6"/>
      <c r="J476" s="10" t="n">
        <f aca="false">IF(I476="",0,IF(I476="Win",G476*H476,IF(OR(I476="Push",I476="Void"),H476,0)))</f>
        <v>0</v>
      </c>
      <c r="K476" s="10" t="n">
        <f aca="false">IF(I476="",0,J476-H476)</f>
        <v>0</v>
      </c>
      <c r="L476" s="10" t="n">
        <f aca="false">IF(I476="",L475,L475+K476)</f>
        <v>32.55</v>
      </c>
      <c r="M476" s="11" t="str">
        <f aca="false">IF(I476="","",IF(SUMPRODUCT(--(I$4:I476&lt;&gt;"")*H$4:H476)=0,"",L476/SUMPRODUCT(--(I$4:I476&lt;&gt;"")*H$4:H476)))</f>
        <v/>
      </c>
      <c r="N476" s="12"/>
      <c r="O476" s="13"/>
    </row>
    <row r="477" customFormat="false" ht="15" hidden="false" customHeight="false" outlineLevel="0" collapsed="false">
      <c r="A477" s="4" t="n">
        <v>474</v>
      </c>
      <c r="B477" s="5"/>
      <c r="C477" s="6"/>
      <c r="D477" s="7"/>
      <c r="E477" s="7"/>
      <c r="F477" s="6"/>
      <c r="G477" s="8"/>
      <c r="H477" s="9"/>
      <c r="I477" s="6"/>
      <c r="J477" s="10" t="n">
        <f aca="false">IF(I477="",0,IF(I477="Win",G477*H477,IF(OR(I477="Push",I477="Void"),H477,0)))</f>
        <v>0</v>
      </c>
      <c r="K477" s="10" t="n">
        <f aca="false">IF(I477="",0,J477-H477)</f>
        <v>0</v>
      </c>
      <c r="L477" s="10" t="n">
        <f aca="false">IF(I477="",L476,L476+K477)</f>
        <v>32.55</v>
      </c>
      <c r="M477" s="11" t="str">
        <f aca="false">IF(I477="","",IF(SUMPRODUCT(--(I$4:I477&lt;&gt;"")*H$4:H477)=0,"",L477/SUMPRODUCT(--(I$4:I477&lt;&gt;"")*H$4:H477)))</f>
        <v/>
      </c>
      <c r="N477" s="12"/>
      <c r="O477" s="13"/>
    </row>
    <row r="478" customFormat="false" ht="15" hidden="false" customHeight="false" outlineLevel="0" collapsed="false">
      <c r="A478" s="4" t="n">
        <v>475</v>
      </c>
      <c r="B478" s="5"/>
      <c r="C478" s="6"/>
      <c r="D478" s="7"/>
      <c r="E478" s="7"/>
      <c r="F478" s="6"/>
      <c r="G478" s="8"/>
      <c r="H478" s="9"/>
      <c r="I478" s="6"/>
      <c r="J478" s="10" t="n">
        <f aca="false">IF(I478="",0,IF(I478="Win",G478*H478,IF(OR(I478="Push",I478="Void"),H478,0)))</f>
        <v>0</v>
      </c>
      <c r="K478" s="10" t="n">
        <f aca="false">IF(I478="",0,J478-H478)</f>
        <v>0</v>
      </c>
      <c r="L478" s="10" t="n">
        <f aca="false">IF(I478="",L477,L477+K478)</f>
        <v>32.55</v>
      </c>
      <c r="M478" s="11" t="str">
        <f aca="false">IF(I478="","",IF(SUMPRODUCT(--(I$4:I478&lt;&gt;"")*H$4:H478)=0,"",L478/SUMPRODUCT(--(I$4:I478&lt;&gt;"")*H$4:H478)))</f>
        <v/>
      </c>
      <c r="N478" s="12"/>
      <c r="O478" s="13"/>
    </row>
    <row r="479" customFormat="false" ht="15" hidden="false" customHeight="false" outlineLevel="0" collapsed="false">
      <c r="A479" s="4" t="n">
        <v>476</v>
      </c>
      <c r="B479" s="5"/>
      <c r="C479" s="6"/>
      <c r="D479" s="7"/>
      <c r="E479" s="7"/>
      <c r="F479" s="6"/>
      <c r="G479" s="8"/>
      <c r="H479" s="9"/>
      <c r="I479" s="6"/>
      <c r="J479" s="10" t="n">
        <f aca="false">IF(I479="",0,IF(I479="Win",G479*H479,IF(OR(I479="Push",I479="Void"),H479,0)))</f>
        <v>0</v>
      </c>
      <c r="K479" s="10" t="n">
        <f aca="false">IF(I479="",0,J479-H479)</f>
        <v>0</v>
      </c>
      <c r="L479" s="10" t="n">
        <f aca="false">IF(I479="",L478,L478+K479)</f>
        <v>32.55</v>
      </c>
      <c r="M479" s="11" t="str">
        <f aca="false">IF(I479="","",IF(SUMPRODUCT(--(I$4:I479&lt;&gt;"")*H$4:H479)=0,"",L479/SUMPRODUCT(--(I$4:I479&lt;&gt;"")*H$4:H479)))</f>
        <v/>
      </c>
      <c r="N479" s="12"/>
      <c r="O479" s="13"/>
    </row>
    <row r="480" customFormat="false" ht="15" hidden="false" customHeight="false" outlineLevel="0" collapsed="false">
      <c r="A480" s="4" t="n">
        <v>477</v>
      </c>
      <c r="B480" s="5"/>
      <c r="C480" s="6"/>
      <c r="D480" s="7"/>
      <c r="E480" s="7"/>
      <c r="F480" s="6"/>
      <c r="G480" s="8"/>
      <c r="H480" s="9"/>
      <c r="I480" s="6"/>
      <c r="J480" s="10" t="n">
        <f aca="false">IF(I480="",0,IF(I480="Win",G480*H480,IF(OR(I480="Push",I480="Void"),H480,0)))</f>
        <v>0</v>
      </c>
      <c r="K480" s="10" t="n">
        <f aca="false">IF(I480="",0,J480-H480)</f>
        <v>0</v>
      </c>
      <c r="L480" s="10" t="n">
        <f aca="false">IF(I480="",L479,L479+K480)</f>
        <v>32.55</v>
      </c>
      <c r="M480" s="11" t="str">
        <f aca="false">IF(I480="","",IF(SUMPRODUCT(--(I$4:I480&lt;&gt;"")*H$4:H480)=0,"",L480/SUMPRODUCT(--(I$4:I480&lt;&gt;"")*H$4:H480)))</f>
        <v/>
      </c>
      <c r="N480" s="12"/>
      <c r="O480" s="13"/>
    </row>
    <row r="481" customFormat="false" ht="15" hidden="false" customHeight="false" outlineLevel="0" collapsed="false">
      <c r="A481" s="4" t="n">
        <v>478</v>
      </c>
      <c r="B481" s="5"/>
      <c r="C481" s="6"/>
      <c r="D481" s="7"/>
      <c r="E481" s="7"/>
      <c r="F481" s="6"/>
      <c r="G481" s="8"/>
      <c r="H481" s="9"/>
      <c r="I481" s="6"/>
      <c r="J481" s="10" t="n">
        <f aca="false">IF(I481="",0,IF(I481="Win",G481*H481,IF(OR(I481="Push",I481="Void"),H481,0)))</f>
        <v>0</v>
      </c>
      <c r="K481" s="10" t="n">
        <f aca="false">IF(I481="",0,J481-H481)</f>
        <v>0</v>
      </c>
      <c r="L481" s="10" t="n">
        <f aca="false">IF(I481="",L480,L480+K481)</f>
        <v>32.55</v>
      </c>
      <c r="M481" s="11" t="str">
        <f aca="false">IF(I481="","",IF(SUMPRODUCT(--(I$4:I481&lt;&gt;"")*H$4:H481)=0,"",L481/SUMPRODUCT(--(I$4:I481&lt;&gt;"")*H$4:H481)))</f>
        <v/>
      </c>
      <c r="N481" s="12"/>
      <c r="O481" s="13"/>
    </row>
    <row r="482" customFormat="false" ht="15" hidden="false" customHeight="false" outlineLevel="0" collapsed="false">
      <c r="A482" s="4" t="n">
        <v>479</v>
      </c>
      <c r="B482" s="5"/>
      <c r="C482" s="6"/>
      <c r="D482" s="7"/>
      <c r="E482" s="7"/>
      <c r="F482" s="6"/>
      <c r="G482" s="8"/>
      <c r="H482" s="9"/>
      <c r="I482" s="6"/>
      <c r="J482" s="10" t="n">
        <f aca="false">IF(I482="",0,IF(I482="Win",G482*H482,IF(OR(I482="Push",I482="Void"),H482,0)))</f>
        <v>0</v>
      </c>
      <c r="K482" s="10" t="n">
        <f aca="false">IF(I482="",0,J482-H482)</f>
        <v>0</v>
      </c>
      <c r="L482" s="10" t="n">
        <f aca="false">IF(I482="",L481,L481+K482)</f>
        <v>32.55</v>
      </c>
      <c r="M482" s="11" t="str">
        <f aca="false">IF(I482="","",IF(SUMPRODUCT(--(I$4:I482&lt;&gt;"")*H$4:H482)=0,"",L482/SUMPRODUCT(--(I$4:I482&lt;&gt;"")*H$4:H482)))</f>
        <v/>
      </c>
      <c r="N482" s="12"/>
      <c r="O482" s="13"/>
    </row>
    <row r="483" customFormat="false" ht="15" hidden="false" customHeight="false" outlineLevel="0" collapsed="false">
      <c r="A483" s="4" t="n">
        <v>480</v>
      </c>
      <c r="B483" s="5"/>
      <c r="C483" s="6"/>
      <c r="D483" s="7"/>
      <c r="E483" s="7"/>
      <c r="F483" s="6"/>
      <c r="G483" s="8"/>
      <c r="H483" s="9"/>
      <c r="I483" s="6"/>
      <c r="J483" s="10" t="n">
        <f aca="false">IF(I483="",0,IF(I483="Win",G483*H483,IF(OR(I483="Push",I483="Void"),H483,0)))</f>
        <v>0</v>
      </c>
      <c r="K483" s="10" t="n">
        <f aca="false">IF(I483="",0,J483-H483)</f>
        <v>0</v>
      </c>
      <c r="L483" s="10" t="n">
        <f aca="false">IF(I483="",L482,L482+K483)</f>
        <v>32.55</v>
      </c>
      <c r="M483" s="11" t="str">
        <f aca="false">IF(I483="","",IF(SUMPRODUCT(--(I$4:I483&lt;&gt;"")*H$4:H483)=0,"",L483/SUMPRODUCT(--(I$4:I483&lt;&gt;"")*H$4:H483)))</f>
        <v/>
      </c>
      <c r="N483" s="12"/>
      <c r="O483" s="13"/>
    </row>
    <row r="484" customFormat="false" ht="15" hidden="false" customHeight="false" outlineLevel="0" collapsed="false">
      <c r="A484" s="4" t="n">
        <v>481</v>
      </c>
      <c r="B484" s="5"/>
      <c r="C484" s="6"/>
      <c r="D484" s="7"/>
      <c r="E484" s="7"/>
      <c r="F484" s="6"/>
      <c r="G484" s="8"/>
      <c r="H484" s="9"/>
      <c r="I484" s="6"/>
      <c r="J484" s="10" t="n">
        <f aca="false">IF(I484="",0,IF(I484="Win",G484*H484,IF(OR(I484="Push",I484="Void"),H484,0)))</f>
        <v>0</v>
      </c>
      <c r="K484" s="10" t="n">
        <f aca="false">IF(I484="",0,J484-H484)</f>
        <v>0</v>
      </c>
      <c r="L484" s="10" t="n">
        <f aca="false">IF(I484="",L483,L483+K484)</f>
        <v>32.55</v>
      </c>
      <c r="M484" s="11" t="str">
        <f aca="false">IF(I484="","",IF(SUMPRODUCT(--(I$4:I484&lt;&gt;"")*H$4:H484)=0,"",L484/SUMPRODUCT(--(I$4:I484&lt;&gt;"")*H$4:H484)))</f>
        <v/>
      </c>
      <c r="N484" s="12"/>
      <c r="O484" s="13"/>
    </row>
    <row r="485" customFormat="false" ht="15" hidden="false" customHeight="false" outlineLevel="0" collapsed="false">
      <c r="A485" s="4" t="n">
        <v>482</v>
      </c>
      <c r="B485" s="5"/>
      <c r="C485" s="6"/>
      <c r="D485" s="7"/>
      <c r="E485" s="7"/>
      <c r="F485" s="6"/>
      <c r="G485" s="8"/>
      <c r="H485" s="9"/>
      <c r="I485" s="6"/>
      <c r="J485" s="10" t="n">
        <f aca="false">IF(I485="",0,IF(I485="Win",G485*H485,IF(OR(I485="Push",I485="Void"),H485,0)))</f>
        <v>0</v>
      </c>
      <c r="K485" s="10" t="n">
        <f aca="false">IF(I485="",0,J485-H485)</f>
        <v>0</v>
      </c>
      <c r="L485" s="10" t="n">
        <f aca="false">IF(I485="",L484,L484+K485)</f>
        <v>32.55</v>
      </c>
      <c r="M485" s="11" t="str">
        <f aca="false">IF(I485="","",IF(SUMPRODUCT(--(I$4:I485&lt;&gt;"")*H$4:H485)=0,"",L485/SUMPRODUCT(--(I$4:I485&lt;&gt;"")*H$4:H485)))</f>
        <v/>
      </c>
      <c r="N485" s="12"/>
      <c r="O485" s="13"/>
    </row>
    <row r="486" customFormat="false" ht="15" hidden="false" customHeight="false" outlineLevel="0" collapsed="false">
      <c r="A486" s="4" t="n">
        <v>483</v>
      </c>
      <c r="B486" s="5"/>
      <c r="C486" s="6"/>
      <c r="D486" s="7"/>
      <c r="E486" s="7"/>
      <c r="F486" s="6"/>
      <c r="G486" s="8"/>
      <c r="H486" s="9"/>
      <c r="I486" s="6"/>
      <c r="J486" s="10" t="n">
        <f aca="false">IF(I486="",0,IF(I486="Win",G486*H486,IF(OR(I486="Push",I486="Void"),H486,0)))</f>
        <v>0</v>
      </c>
      <c r="K486" s="10" t="n">
        <f aca="false">IF(I486="",0,J486-H486)</f>
        <v>0</v>
      </c>
      <c r="L486" s="10" t="n">
        <f aca="false">IF(I486="",L485,L485+K486)</f>
        <v>32.55</v>
      </c>
      <c r="M486" s="11" t="str">
        <f aca="false">IF(I486="","",IF(SUMPRODUCT(--(I$4:I486&lt;&gt;"")*H$4:H486)=0,"",L486/SUMPRODUCT(--(I$4:I486&lt;&gt;"")*H$4:H486)))</f>
        <v/>
      </c>
      <c r="N486" s="12"/>
      <c r="O486" s="13"/>
    </row>
    <row r="487" customFormat="false" ht="15" hidden="false" customHeight="false" outlineLevel="0" collapsed="false">
      <c r="A487" s="4" t="n">
        <v>484</v>
      </c>
      <c r="B487" s="5"/>
      <c r="C487" s="6"/>
      <c r="D487" s="7"/>
      <c r="E487" s="7"/>
      <c r="F487" s="6"/>
      <c r="G487" s="8"/>
      <c r="H487" s="9"/>
      <c r="I487" s="6"/>
      <c r="J487" s="10" t="n">
        <f aca="false">IF(I487="",0,IF(I487="Win",G487*H487,IF(OR(I487="Push",I487="Void"),H487,0)))</f>
        <v>0</v>
      </c>
      <c r="K487" s="10" t="n">
        <f aca="false">IF(I487="",0,J487-H487)</f>
        <v>0</v>
      </c>
      <c r="L487" s="10" t="n">
        <f aca="false">IF(I487="",L486,L486+K487)</f>
        <v>32.55</v>
      </c>
      <c r="M487" s="11" t="str">
        <f aca="false">IF(I487="","",IF(SUMPRODUCT(--(I$4:I487&lt;&gt;"")*H$4:H487)=0,"",L487/SUMPRODUCT(--(I$4:I487&lt;&gt;"")*H$4:H487)))</f>
        <v/>
      </c>
      <c r="N487" s="12"/>
      <c r="O487" s="13"/>
    </row>
    <row r="488" customFormat="false" ht="15" hidden="false" customHeight="false" outlineLevel="0" collapsed="false">
      <c r="A488" s="4" t="n">
        <v>485</v>
      </c>
      <c r="B488" s="5"/>
      <c r="C488" s="6"/>
      <c r="D488" s="7"/>
      <c r="E488" s="7"/>
      <c r="F488" s="6"/>
      <c r="G488" s="8"/>
      <c r="H488" s="9"/>
      <c r="I488" s="6"/>
      <c r="J488" s="10" t="n">
        <f aca="false">IF(I488="",0,IF(I488="Win",G488*H488,IF(OR(I488="Push",I488="Void"),H488,0)))</f>
        <v>0</v>
      </c>
      <c r="K488" s="10" t="n">
        <f aca="false">IF(I488="",0,J488-H488)</f>
        <v>0</v>
      </c>
      <c r="L488" s="10" t="n">
        <f aca="false">IF(I488="",L487,L487+K488)</f>
        <v>32.55</v>
      </c>
      <c r="M488" s="11" t="str">
        <f aca="false">IF(I488="","",IF(SUMPRODUCT(--(I$4:I488&lt;&gt;"")*H$4:H488)=0,"",L488/SUMPRODUCT(--(I$4:I488&lt;&gt;"")*H$4:H488)))</f>
        <v/>
      </c>
      <c r="N488" s="12"/>
      <c r="O488" s="13"/>
    </row>
    <row r="489" customFormat="false" ht="15" hidden="false" customHeight="false" outlineLevel="0" collapsed="false">
      <c r="A489" s="4" t="n">
        <v>486</v>
      </c>
      <c r="B489" s="5"/>
      <c r="C489" s="6"/>
      <c r="D489" s="7"/>
      <c r="E489" s="7"/>
      <c r="F489" s="6"/>
      <c r="G489" s="8"/>
      <c r="H489" s="9"/>
      <c r="I489" s="6"/>
      <c r="J489" s="10" t="n">
        <f aca="false">IF(I489="",0,IF(I489="Win",G489*H489,IF(OR(I489="Push",I489="Void"),H489,0)))</f>
        <v>0</v>
      </c>
      <c r="K489" s="10" t="n">
        <f aca="false">IF(I489="",0,J489-H489)</f>
        <v>0</v>
      </c>
      <c r="L489" s="10" t="n">
        <f aca="false">IF(I489="",L488,L488+K489)</f>
        <v>32.55</v>
      </c>
      <c r="M489" s="11" t="str">
        <f aca="false">IF(I489="","",IF(SUMPRODUCT(--(I$4:I489&lt;&gt;"")*H$4:H489)=0,"",L489/SUMPRODUCT(--(I$4:I489&lt;&gt;"")*H$4:H489)))</f>
        <v/>
      </c>
      <c r="N489" s="12"/>
      <c r="O489" s="13"/>
    </row>
    <row r="490" customFormat="false" ht="15" hidden="false" customHeight="false" outlineLevel="0" collapsed="false">
      <c r="A490" s="4" t="n">
        <v>487</v>
      </c>
      <c r="B490" s="5"/>
      <c r="C490" s="6"/>
      <c r="D490" s="7"/>
      <c r="E490" s="7"/>
      <c r="F490" s="6"/>
      <c r="G490" s="8"/>
      <c r="H490" s="9"/>
      <c r="I490" s="6"/>
      <c r="J490" s="10" t="n">
        <f aca="false">IF(I490="",0,IF(I490="Win",G490*H490,IF(OR(I490="Push",I490="Void"),H490,0)))</f>
        <v>0</v>
      </c>
      <c r="K490" s="10" t="n">
        <f aca="false">IF(I490="",0,J490-H490)</f>
        <v>0</v>
      </c>
      <c r="L490" s="10" t="n">
        <f aca="false">IF(I490="",L489,L489+K490)</f>
        <v>32.55</v>
      </c>
      <c r="M490" s="11" t="str">
        <f aca="false">IF(I490="","",IF(SUMPRODUCT(--(I$4:I490&lt;&gt;"")*H$4:H490)=0,"",L490/SUMPRODUCT(--(I$4:I490&lt;&gt;"")*H$4:H490)))</f>
        <v/>
      </c>
      <c r="N490" s="12"/>
      <c r="O490" s="13"/>
    </row>
    <row r="491" customFormat="false" ht="15" hidden="false" customHeight="false" outlineLevel="0" collapsed="false">
      <c r="A491" s="4" t="n">
        <v>488</v>
      </c>
      <c r="B491" s="5"/>
      <c r="C491" s="6"/>
      <c r="D491" s="7"/>
      <c r="E491" s="7"/>
      <c r="F491" s="6"/>
      <c r="G491" s="8"/>
      <c r="H491" s="9"/>
      <c r="I491" s="6"/>
      <c r="J491" s="10" t="n">
        <f aca="false">IF(I491="",0,IF(I491="Win",G491*H491,IF(OR(I491="Push",I491="Void"),H491,0)))</f>
        <v>0</v>
      </c>
      <c r="K491" s="10" t="n">
        <f aca="false">IF(I491="",0,J491-H491)</f>
        <v>0</v>
      </c>
      <c r="L491" s="10" t="n">
        <f aca="false">IF(I491="",L490,L490+K491)</f>
        <v>32.55</v>
      </c>
      <c r="M491" s="11" t="str">
        <f aca="false">IF(I491="","",IF(SUMPRODUCT(--(I$4:I491&lt;&gt;"")*H$4:H491)=0,"",L491/SUMPRODUCT(--(I$4:I491&lt;&gt;"")*H$4:H491)))</f>
        <v/>
      </c>
      <c r="N491" s="12"/>
      <c r="O491" s="13"/>
    </row>
    <row r="492" customFormat="false" ht="15" hidden="false" customHeight="false" outlineLevel="0" collapsed="false">
      <c r="A492" s="4" t="n">
        <v>489</v>
      </c>
      <c r="B492" s="5"/>
      <c r="C492" s="6"/>
      <c r="D492" s="7"/>
      <c r="E492" s="7"/>
      <c r="F492" s="6"/>
      <c r="G492" s="8"/>
      <c r="H492" s="9"/>
      <c r="I492" s="6"/>
      <c r="J492" s="10" t="n">
        <f aca="false">IF(I492="",0,IF(I492="Win",G492*H492,IF(OR(I492="Push",I492="Void"),H492,0)))</f>
        <v>0</v>
      </c>
      <c r="K492" s="10" t="n">
        <f aca="false">IF(I492="",0,J492-H492)</f>
        <v>0</v>
      </c>
      <c r="L492" s="10" t="n">
        <f aca="false">IF(I492="",L491,L491+K492)</f>
        <v>32.55</v>
      </c>
      <c r="M492" s="11" t="str">
        <f aca="false">IF(I492="","",IF(SUMPRODUCT(--(I$4:I492&lt;&gt;"")*H$4:H492)=0,"",L492/SUMPRODUCT(--(I$4:I492&lt;&gt;"")*H$4:H492)))</f>
        <v/>
      </c>
      <c r="N492" s="12"/>
      <c r="O492" s="13"/>
    </row>
    <row r="493" customFormat="false" ht="15" hidden="false" customHeight="false" outlineLevel="0" collapsed="false">
      <c r="A493" s="4" t="n">
        <v>490</v>
      </c>
      <c r="B493" s="5"/>
      <c r="C493" s="6"/>
      <c r="D493" s="7"/>
      <c r="E493" s="7"/>
      <c r="F493" s="6"/>
      <c r="G493" s="8"/>
      <c r="H493" s="9"/>
      <c r="I493" s="6"/>
      <c r="J493" s="10" t="n">
        <f aca="false">IF(I493="",0,IF(I493="Win",G493*H493,IF(OR(I493="Push",I493="Void"),H493,0)))</f>
        <v>0</v>
      </c>
      <c r="K493" s="10" t="n">
        <f aca="false">IF(I493="",0,J493-H493)</f>
        <v>0</v>
      </c>
      <c r="L493" s="10" t="n">
        <f aca="false">IF(I493="",L492,L492+K493)</f>
        <v>32.55</v>
      </c>
      <c r="M493" s="11" t="str">
        <f aca="false">IF(I493="","",IF(SUMPRODUCT(--(I$4:I493&lt;&gt;"")*H$4:H493)=0,"",L493/SUMPRODUCT(--(I$4:I493&lt;&gt;"")*H$4:H493)))</f>
        <v/>
      </c>
      <c r="N493" s="12"/>
      <c r="O493" s="13"/>
    </row>
    <row r="494" customFormat="false" ht="15" hidden="false" customHeight="false" outlineLevel="0" collapsed="false">
      <c r="A494" s="4" t="n">
        <v>491</v>
      </c>
      <c r="B494" s="5"/>
      <c r="C494" s="6"/>
      <c r="D494" s="7"/>
      <c r="E494" s="7"/>
      <c r="F494" s="6"/>
      <c r="G494" s="8"/>
      <c r="H494" s="9"/>
      <c r="I494" s="6"/>
      <c r="J494" s="10" t="n">
        <f aca="false">IF(I494="",0,IF(I494="Win",G494*H494,IF(OR(I494="Push",I494="Void"),H494,0)))</f>
        <v>0</v>
      </c>
      <c r="K494" s="10" t="n">
        <f aca="false">IF(I494="",0,J494-H494)</f>
        <v>0</v>
      </c>
      <c r="L494" s="10" t="n">
        <f aca="false">IF(I494="",L493,L493+K494)</f>
        <v>32.55</v>
      </c>
      <c r="M494" s="11" t="str">
        <f aca="false">IF(I494="","",IF(SUMPRODUCT(--(I$4:I494&lt;&gt;"")*H$4:H494)=0,"",L494/SUMPRODUCT(--(I$4:I494&lt;&gt;"")*H$4:H494)))</f>
        <v/>
      </c>
      <c r="N494" s="12"/>
      <c r="O494" s="13"/>
    </row>
    <row r="495" customFormat="false" ht="15" hidden="false" customHeight="false" outlineLevel="0" collapsed="false">
      <c r="A495" s="4" t="n">
        <v>492</v>
      </c>
      <c r="B495" s="5"/>
      <c r="C495" s="6"/>
      <c r="D495" s="7"/>
      <c r="E495" s="7"/>
      <c r="F495" s="6"/>
      <c r="G495" s="8"/>
      <c r="H495" s="9"/>
      <c r="I495" s="6"/>
      <c r="J495" s="10" t="n">
        <f aca="false">IF(I495="",0,IF(I495="Win",G495*H495,IF(OR(I495="Push",I495="Void"),H495,0)))</f>
        <v>0</v>
      </c>
      <c r="K495" s="10" t="n">
        <f aca="false">IF(I495="",0,J495-H495)</f>
        <v>0</v>
      </c>
      <c r="L495" s="10" t="n">
        <f aca="false">IF(I495="",L494,L494+K495)</f>
        <v>32.55</v>
      </c>
      <c r="M495" s="11" t="str">
        <f aca="false">IF(I495="","",IF(SUMPRODUCT(--(I$4:I495&lt;&gt;"")*H$4:H495)=0,"",L495/SUMPRODUCT(--(I$4:I495&lt;&gt;"")*H$4:H495)))</f>
        <v/>
      </c>
      <c r="N495" s="12"/>
      <c r="O495" s="13"/>
    </row>
    <row r="496" customFormat="false" ht="15" hidden="false" customHeight="false" outlineLevel="0" collapsed="false">
      <c r="A496" s="4" t="n">
        <v>493</v>
      </c>
      <c r="B496" s="5"/>
      <c r="C496" s="6"/>
      <c r="D496" s="7"/>
      <c r="E496" s="7"/>
      <c r="F496" s="6"/>
      <c r="G496" s="8"/>
      <c r="H496" s="9"/>
      <c r="I496" s="6"/>
      <c r="J496" s="10" t="n">
        <f aca="false">IF(I496="",0,IF(I496="Win",G496*H496,IF(OR(I496="Push",I496="Void"),H496,0)))</f>
        <v>0</v>
      </c>
      <c r="K496" s="10" t="n">
        <f aca="false">IF(I496="",0,J496-H496)</f>
        <v>0</v>
      </c>
      <c r="L496" s="10" t="n">
        <f aca="false">IF(I496="",L495,L495+K496)</f>
        <v>32.55</v>
      </c>
      <c r="M496" s="11" t="str">
        <f aca="false">IF(I496="","",IF(SUMPRODUCT(--(I$4:I496&lt;&gt;"")*H$4:H496)=0,"",L496/SUMPRODUCT(--(I$4:I496&lt;&gt;"")*H$4:H496)))</f>
        <v/>
      </c>
      <c r="N496" s="12"/>
      <c r="O496" s="13"/>
    </row>
    <row r="497" customFormat="false" ht="15" hidden="false" customHeight="false" outlineLevel="0" collapsed="false">
      <c r="A497" s="4" t="n">
        <v>494</v>
      </c>
      <c r="B497" s="5"/>
      <c r="C497" s="6"/>
      <c r="D497" s="7"/>
      <c r="E497" s="7"/>
      <c r="F497" s="6"/>
      <c r="G497" s="8"/>
      <c r="H497" s="9"/>
      <c r="I497" s="6"/>
      <c r="J497" s="10" t="n">
        <f aca="false">IF(I497="",0,IF(I497="Win",G497*H497,IF(OR(I497="Push",I497="Void"),H497,0)))</f>
        <v>0</v>
      </c>
      <c r="K497" s="10" t="n">
        <f aca="false">IF(I497="",0,J497-H497)</f>
        <v>0</v>
      </c>
      <c r="L497" s="10" t="n">
        <f aca="false">IF(I497="",L496,L496+K497)</f>
        <v>32.55</v>
      </c>
      <c r="M497" s="11" t="str">
        <f aca="false">IF(I497="","",IF(SUMPRODUCT(--(I$4:I497&lt;&gt;"")*H$4:H497)=0,"",L497/SUMPRODUCT(--(I$4:I497&lt;&gt;"")*H$4:H497)))</f>
        <v/>
      </c>
      <c r="N497" s="12"/>
      <c r="O497" s="13"/>
    </row>
    <row r="498" customFormat="false" ht="15" hidden="false" customHeight="false" outlineLevel="0" collapsed="false">
      <c r="A498" s="4" t="n">
        <v>495</v>
      </c>
      <c r="B498" s="5"/>
      <c r="C498" s="6"/>
      <c r="D498" s="7"/>
      <c r="E498" s="7"/>
      <c r="F498" s="6"/>
      <c r="G498" s="8"/>
      <c r="H498" s="9"/>
      <c r="I498" s="6"/>
      <c r="J498" s="10" t="n">
        <f aca="false">IF(I498="",0,IF(I498="Win",G498*H498,IF(OR(I498="Push",I498="Void"),H498,0)))</f>
        <v>0</v>
      </c>
      <c r="K498" s="10" t="n">
        <f aca="false">IF(I498="",0,J498-H498)</f>
        <v>0</v>
      </c>
      <c r="L498" s="10" t="n">
        <f aca="false">IF(I498="",L497,L497+K498)</f>
        <v>32.55</v>
      </c>
      <c r="M498" s="11" t="str">
        <f aca="false">IF(I498="","",IF(SUMPRODUCT(--(I$4:I498&lt;&gt;"")*H$4:H498)=0,"",L498/SUMPRODUCT(--(I$4:I498&lt;&gt;"")*H$4:H498)))</f>
        <v/>
      </c>
      <c r="N498" s="12"/>
      <c r="O498" s="13"/>
    </row>
    <row r="499" customFormat="false" ht="15" hidden="false" customHeight="false" outlineLevel="0" collapsed="false">
      <c r="A499" s="4" t="n">
        <v>496</v>
      </c>
      <c r="B499" s="5"/>
      <c r="C499" s="6"/>
      <c r="D499" s="7"/>
      <c r="E499" s="7"/>
      <c r="F499" s="6"/>
      <c r="G499" s="8"/>
      <c r="H499" s="9"/>
      <c r="I499" s="6"/>
      <c r="J499" s="10" t="n">
        <f aca="false">IF(I499="",0,IF(I499="Win",G499*H499,IF(OR(I499="Push",I499="Void"),H499,0)))</f>
        <v>0</v>
      </c>
      <c r="K499" s="10" t="n">
        <f aca="false">IF(I499="",0,J499-H499)</f>
        <v>0</v>
      </c>
      <c r="L499" s="10" t="n">
        <f aca="false">IF(I499="",L498,L498+K499)</f>
        <v>32.55</v>
      </c>
      <c r="M499" s="11" t="str">
        <f aca="false">IF(I499="","",IF(SUMPRODUCT(--(I$4:I499&lt;&gt;"")*H$4:H499)=0,"",L499/SUMPRODUCT(--(I$4:I499&lt;&gt;"")*H$4:H499)))</f>
        <v/>
      </c>
      <c r="N499" s="12"/>
      <c r="O499" s="13"/>
    </row>
    <row r="500" customFormat="false" ht="15" hidden="false" customHeight="false" outlineLevel="0" collapsed="false">
      <c r="A500" s="4" t="n">
        <v>497</v>
      </c>
      <c r="B500" s="5"/>
      <c r="C500" s="6"/>
      <c r="D500" s="7"/>
      <c r="E500" s="7"/>
      <c r="F500" s="6"/>
      <c r="G500" s="8"/>
      <c r="H500" s="9"/>
      <c r="I500" s="6"/>
      <c r="J500" s="10" t="n">
        <f aca="false">IF(I500="",0,IF(I500="Win",G500*H500,IF(OR(I500="Push",I500="Void"),H500,0)))</f>
        <v>0</v>
      </c>
      <c r="K500" s="10" t="n">
        <f aca="false">IF(I500="",0,J500-H500)</f>
        <v>0</v>
      </c>
      <c r="L500" s="10" t="n">
        <f aca="false">IF(I500="",L499,L499+K500)</f>
        <v>32.55</v>
      </c>
      <c r="M500" s="11" t="str">
        <f aca="false">IF(I500="","",IF(SUMPRODUCT(--(I$4:I500&lt;&gt;"")*H$4:H500)=0,"",L500/SUMPRODUCT(--(I$4:I500&lt;&gt;"")*H$4:H500)))</f>
        <v/>
      </c>
      <c r="N500" s="12"/>
      <c r="O500" s="13"/>
    </row>
    <row r="501" customFormat="false" ht="15" hidden="false" customHeight="false" outlineLevel="0" collapsed="false">
      <c r="A501" s="4" t="n">
        <v>498</v>
      </c>
      <c r="B501" s="5"/>
      <c r="C501" s="6"/>
      <c r="D501" s="7"/>
      <c r="E501" s="7"/>
      <c r="F501" s="6"/>
      <c r="G501" s="8"/>
      <c r="H501" s="9"/>
      <c r="I501" s="6"/>
      <c r="J501" s="10" t="n">
        <f aca="false">IF(I501="",0,IF(I501="Win",G501*H501,IF(OR(I501="Push",I501="Void"),H501,0)))</f>
        <v>0</v>
      </c>
      <c r="K501" s="10" t="n">
        <f aca="false">IF(I501="",0,J501-H501)</f>
        <v>0</v>
      </c>
      <c r="L501" s="10" t="n">
        <f aca="false">IF(I501="",L500,L500+K501)</f>
        <v>32.55</v>
      </c>
      <c r="M501" s="11" t="str">
        <f aca="false">IF(I501="","",IF(SUMPRODUCT(--(I$4:I501&lt;&gt;"")*H$4:H501)=0,"",L501/SUMPRODUCT(--(I$4:I501&lt;&gt;"")*H$4:H501)))</f>
        <v/>
      </c>
      <c r="N501" s="12"/>
      <c r="O501" s="13"/>
    </row>
    <row r="502" customFormat="false" ht="15" hidden="false" customHeight="false" outlineLevel="0" collapsed="false">
      <c r="A502" s="4" t="n">
        <v>499</v>
      </c>
      <c r="B502" s="5"/>
      <c r="C502" s="6"/>
      <c r="D502" s="7"/>
      <c r="E502" s="7"/>
      <c r="F502" s="6"/>
      <c r="G502" s="8"/>
      <c r="H502" s="9"/>
      <c r="I502" s="6"/>
      <c r="J502" s="10" t="n">
        <f aca="false">IF(I502="",0,IF(I502="Win",G502*H502,IF(OR(I502="Push",I502="Void"),H502,0)))</f>
        <v>0</v>
      </c>
      <c r="K502" s="10" t="n">
        <f aca="false">IF(I502="",0,J502-H502)</f>
        <v>0</v>
      </c>
      <c r="L502" s="10" t="n">
        <f aca="false">IF(I502="",L501,L501+K502)</f>
        <v>32.55</v>
      </c>
      <c r="M502" s="11" t="str">
        <f aca="false">IF(I502="","",IF(SUMPRODUCT(--(I$4:I502&lt;&gt;"")*H$4:H502)=0,"",L502/SUMPRODUCT(--(I$4:I502&lt;&gt;"")*H$4:H502)))</f>
        <v/>
      </c>
      <c r="N502" s="12"/>
      <c r="O502" s="13"/>
    </row>
    <row r="503" customFormat="false" ht="15" hidden="false" customHeight="false" outlineLevel="0" collapsed="false">
      <c r="A503" s="4" t="n">
        <v>500</v>
      </c>
      <c r="B503" s="5"/>
      <c r="C503" s="6"/>
      <c r="D503" s="7"/>
      <c r="E503" s="7"/>
      <c r="F503" s="6"/>
      <c r="G503" s="8"/>
      <c r="H503" s="9"/>
      <c r="I503" s="6"/>
      <c r="J503" s="10" t="n">
        <f aca="false">IF(I503="",0,IF(I503="Win",G503*H503,IF(OR(I503="Push",I503="Void"),H503,0)))</f>
        <v>0</v>
      </c>
      <c r="K503" s="10" t="n">
        <f aca="false">IF(I503="",0,J503-H503)</f>
        <v>0</v>
      </c>
      <c r="L503" s="10" t="n">
        <f aca="false">IF(I503="",L502,L502+K503)</f>
        <v>32.55</v>
      </c>
      <c r="M503" s="11" t="str">
        <f aca="false">IF(I503="","",IF(SUMPRODUCT(--(I$4:I503&lt;&gt;"")*H$4:H503)=0,"",L503/SUMPRODUCT(--(I$4:I503&lt;&gt;"")*H$4:H503)))</f>
        <v/>
      </c>
      <c r="N503" s="12"/>
      <c r="O503" s="13"/>
    </row>
  </sheetData>
  <mergeCells count="2">
    <mergeCell ref="A1:O1"/>
    <mergeCell ref="A2:O2"/>
  </mergeCells>
  <conditionalFormatting sqref="I4:I503">
    <cfRule type="cellIs" priority="2" operator="equal" aboveAverage="0" equalAverage="0" bottom="0" percent="0" rank="0" text="" dxfId="0">
      <formula>"Win"</formula>
    </cfRule>
    <cfRule type="cellIs" priority="3" operator="equal" aboveAverage="0" equalAverage="0" bottom="0" percent="0" rank="0" text="" dxfId="1">
      <formula>"Loss"</formula>
    </cfRule>
  </conditionalFormatting>
  <conditionalFormatting sqref="K4:K503">
    <cfRule type="cellIs" priority="4" operator="greaterThan" aboveAverage="0" equalAverage="0" bottom="0" percent="0" rank="0" text="" dxfId="2">
      <formula>0</formula>
    </cfRule>
    <cfRule type="cellIs" priority="5" operator="lessThan" aboveAverage="0" equalAverage="0" bottom="0" percent="0" rank="0" text="" dxfId="3">
      <formula>0</formula>
    </cfRule>
  </conditionalFormatting>
  <dataValidations count="3">
    <dataValidation allowBlank="true" error="Please select a sport" errorStyle="stop" errorTitle="Invalid Sport" operator="between" showDropDown="false" showErrorMessage="false" showInputMessage="false" sqref="C4:C503" type="list">
      <formula1>"Football,Racing,NBA,NFL,NHL,MLB,NRL,AFL,Cricket,Tennis,MMA,Other"</formula1>
      <formula2>0</formula2>
    </dataValidation>
    <dataValidation allowBlank="true" error="Please select a result" errorStyle="stop" errorTitle="Invalid Result" operator="between" showDropDown="false" showErrorMessage="false" showInputMessage="false" sqref="I4:I503" type="list">
      <formula1>"Win,Loss,Push,Void"</formula1>
      <formula2>0</formula2>
    </dataValidation>
    <dataValidation allowBlank="true" errorStyle="stop" operator="between" showDropDown="false" showErrorMessage="false" showInputMessage="false" sqref="F4:F503" type="list">
      <formula1>"H2H,Spread,Over/Under,BTTS,1X2,Handicap,Line,Player Prop,Futures,Other"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B82F6"/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3"/>
    <col collapsed="false" customWidth="true" hidden="false" outlineLevel="0" max="5" min="5" style="0" width="22"/>
    <col collapsed="false" customWidth="true" hidden="false" outlineLevel="0" max="6" min="6" style="0" width="16"/>
    <col collapsed="false" customWidth="true" hidden="false" outlineLevel="0" max="7" min="7" style="0" width="3"/>
    <col collapsed="false" customWidth="true" hidden="false" outlineLevel="0" max="8" min="8" style="0" width="22"/>
    <col collapsed="false" customWidth="true" hidden="false" outlineLevel="0" max="9" min="9" style="0" width="16"/>
    <col collapsed="false" customWidth="true" hidden="false" outlineLevel="0" max="10" min="10" style="0" width="14"/>
    <col collapsed="false" customWidth="true" hidden="false" outlineLevel="0" max="11" min="11" style="0" width="12"/>
    <col collapsed="false" customWidth="true" hidden="false" outlineLevel="0" max="19" min="12" style="0" width="14"/>
  </cols>
  <sheetData>
    <row r="1" customFormat="false" ht="15" hidden="false" customHeight="false" outlineLevel="0" collapsed="false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customFormat="false" ht="19.7" hidden="false" customHeight="true" outlineLevel="0" collapsed="false">
      <c r="A2" s="14"/>
      <c r="B2" s="15" t="s">
        <v>40</v>
      </c>
      <c r="C2" s="15"/>
      <c r="D2" s="15"/>
      <c r="E2" s="15"/>
      <c r="F2" s="15"/>
      <c r="G2" s="15"/>
      <c r="H2" s="15"/>
      <c r="I2" s="15"/>
      <c r="J2" s="14"/>
      <c r="K2" s="14"/>
    </row>
    <row r="3" customFormat="false" ht="15" hidden="false" customHeight="true" outlineLevel="0" collapsed="false">
      <c r="A3" s="14"/>
      <c r="B3" s="2" t="s">
        <v>41</v>
      </c>
      <c r="C3" s="2"/>
      <c r="D3" s="2"/>
      <c r="E3" s="2"/>
      <c r="F3" s="2"/>
      <c r="G3" s="2"/>
      <c r="H3" s="2"/>
      <c r="I3" s="2"/>
      <c r="J3" s="14"/>
      <c r="K3" s="14"/>
    </row>
    <row r="4" customFormat="false" ht="15" hidden="false" customHeight="false" outlineLevel="0" collapsed="false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customFormat="false" ht="15" hidden="false" customHeight="true" outlineLevel="0" collapsed="false">
      <c r="A5" s="14"/>
      <c r="B5" s="16" t="s">
        <v>42</v>
      </c>
      <c r="C5" s="16"/>
      <c r="D5" s="14"/>
      <c r="E5" s="16" t="s">
        <v>43</v>
      </c>
      <c r="F5" s="16"/>
      <c r="G5" s="14"/>
      <c r="H5" s="16" t="s">
        <v>44</v>
      </c>
      <c r="I5" s="16"/>
      <c r="J5" s="14"/>
      <c r="K5" s="14"/>
    </row>
    <row r="6" customFormat="false" ht="15" hidden="false" customHeight="false" outlineLevel="0" collapsed="false">
      <c r="A6" s="14"/>
      <c r="B6" s="17" t="s">
        <v>45</v>
      </c>
      <c r="C6" s="18" t="n">
        <f aca="false">COUNTA('Bet Log'!I4:I503)</f>
        <v>5</v>
      </c>
      <c r="D6" s="14"/>
      <c r="E6" s="17" t="s">
        <v>46</v>
      </c>
      <c r="F6" s="18" t="n">
        <f aca="false">COUNTIF('Bet Log'!I4:I503,"Win")</f>
        <v>3</v>
      </c>
      <c r="G6" s="14"/>
      <c r="H6" s="17" t="s">
        <v>47</v>
      </c>
      <c r="I6" s="19"/>
      <c r="J6" s="14"/>
      <c r="K6" s="14"/>
    </row>
    <row r="7" customFormat="false" ht="15" hidden="false" customHeight="false" outlineLevel="0" collapsed="false">
      <c r="A7" s="14"/>
      <c r="B7" s="17" t="s">
        <v>48</v>
      </c>
      <c r="C7" s="20" t="n">
        <f aca="false">SUMPRODUCT(--('Bet Log'!I4:I503&lt;&gt;"")*'Bet Log'!H4:H503)</f>
        <v>110</v>
      </c>
      <c r="D7" s="14"/>
      <c r="E7" s="17" t="s">
        <v>49</v>
      </c>
      <c r="F7" s="18" t="n">
        <f aca="false">COUNTIF('Bet Log'!I4:I503,"Loss")</f>
        <v>2</v>
      </c>
      <c r="G7" s="14"/>
      <c r="H7" s="17" t="s">
        <v>50</v>
      </c>
      <c r="I7" s="20" t="str">
        <f aca="false">IF(I6="","—",I6+C9)</f>
        <v>—</v>
      </c>
      <c r="J7" s="14"/>
      <c r="K7" s="14"/>
    </row>
    <row r="8" customFormat="false" ht="15" hidden="false" customHeight="false" outlineLevel="0" collapsed="false">
      <c r="A8" s="14"/>
      <c r="B8" s="17" t="s">
        <v>51</v>
      </c>
      <c r="C8" s="20" t="n">
        <f aca="false">SUMPRODUCT(--('Bet Log'!I4:I503&lt;&gt;"")*('Bet Log'!J4:J503))</f>
        <v>142.55</v>
      </c>
      <c r="D8" s="14"/>
      <c r="E8" s="17" t="s">
        <v>52</v>
      </c>
      <c r="F8" s="18" t="n">
        <f aca="false">COUNTIF('Bet Log'!I4:I503,"Push")+COUNTIF('Bet Log'!I4:I503,"Void")</f>
        <v>0</v>
      </c>
      <c r="G8" s="14"/>
      <c r="H8" s="17" t="s">
        <v>53</v>
      </c>
      <c r="I8" s="21" t="str">
        <f aca="false">IF(I6="","—",(I7-I6)/I6)</f>
        <v>—</v>
      </c>
      <c r="J8" s="14"/>
      <c r="K8" s="14"/>
    </row>
    <row r="9" customFormat="false" ht="15" hidden="false" customHeight="false" outlineLevel="0" collapsed="false">
      <c r="A9" s="14"/>
      <c r="B9" s="17" t="s">
        <v>54</v>
      </c>
      <c r="C9" s="22" t="n">
        <f aca="false">SUMPRODUCT(--('Bet Log'!I4:I503&lt;&gt;"")*('Bet Log'!K4:K503))</f>
        <v>32.55</v>
      </c>
      <c r="D9" s="14"/>
      <c r="E9" s="17" t="s">
        <v>55</v>
      </c>
      <c r="F9" s="21" t="n">
        <f aca="false">IF(F6+F7=0,"—",F6/(F6+F7))</f>
        <v>0.6</v>
      </c>
      <c r="G9" s="14"/>
      <c r="H9" s="17"/>
      <c r="I9" s="14"/>
      <c r="J9" s="14"/>
      <c r="K9" s="14"/>
    </row>
    <row r="10" customFormat="false" ht="15" hidden="false" customHeight="false" outlineLevel="0" collapsed="false">
      <c r="A10" s="14"/>
      <c r="B10" s="17" t="s">
        <v>56</v>
      </c>
      <c r="C10" s="21" t="n">
        <f aca="false">IF(C7=0,"—",C9/C7)</f>
        <v>0.295909090909091</v>
      </c>
      <c r="D10" s="14"/>
      <c r="E10" s="17" t="s">
        <v>57</v>
      </c>
      <c r="F10" s="20" t="n">
        <f aca="false">IF(COUNTA('Bet Log'!K4:K503)=0,"—",MAX('Bet Log'!K4:K503))</f>
        <v>27.3</v>
      </c>
      <c r="G10" s="14"/>
      <c r="H10" s="17" t="s">
        <v>58</v>
      </c>
      <c r="I10" s="23" t="str">
        <f aca="false">"Track manually"</f>
        <v>Track manually</v>
      </c>
      <c r="J10" s="14"/>
      <c r="K10" s="14"/>
    </row>
    <row r="11" customFormat="false" ht="15" hidden="false" customHeight="false" outlineLevel="0" collapsed="false">
      <c r="A11" s="14"/>
      <c r="B11" s="17" t="s">
        <v>59</v>
      </c>
      <c r="C11" s="20" t="n">
        <f aca="false">IF(C6=0,"—",C7/C6)</f>
        <v>22</v>
      </c>
      <c r="D11" s="14"/>
      <c r="E11" s="17" t="s">
        <v>60</v>
      </c>
      <c r="F11" s="22" t="n">
        <f aca="false">IF(COUNTA('Bet Log'!K4:K503)=0,"—",MIN('Bet Log'!K4:K503))</f>
        <v>-20</v>
      </c>
      <c r="G11" s="14"/>
      <c r="H11" s="17" t="s">
        <v>61</v>
      </c>
      <c r="I11" s="18" t="n">
        <f aca="true">SUMPRODUCT(--(MONTH('Bet Log'!B4:B503)=MONTH(TODAY()))*--(YEAR('Bet Log'!B4:B503)=YEAR(TODAY()))*--('Bet Log'!I4:I503&lt;&gt;""))</f>
        <v>5</v>
      </c>
      <c r="J11" s="14"/>
      <c r="K11" s="14"/>
    </row>
    <row r="12" customFormat="false" ht="15" hidden="false" customHeight="false" outlineLevel="0" collapsed="false">
      <c r="A12" s="14"/>
      <c r="B12" s="17" t="s">
        <v>62</v>
      </c>
      <c r="C12" s="24" t="n">
        <f aca="false">IF(C6=0,"—",SUMPRODUCT(--('Bet Log'!I4:I503&lt;&gt;"")*'Bet Log'!G4:G503)/C6)</f>
        <v>2.202</v>
      </c>
      <c r="D12" s="14"/>
      <c r="E12" s="17" t="s">
        <v>63</v>
      </c>
      <c r="F12" s="23" t="str">
        <f aca="false">"Manual"</f>
        <v>Manual</v>
      </c>
      <c r="G12" s="14"/>
      <c r="H12" s="17" t="s">
        <v>64</v>
      </c>
      <c r="I12" s="22" t="n">
        <f aca="true">SUMPRODUCT(--(MONTH('Bet Log'!B4:B503)=MONTH(TODAY()))*--(YEAR('Bet Log'!B4:B503)=YEAR(TODAY()))*--('Bet Log'!I4:I503&lt;&gt;"")*'Bet Log'!K4:K503)</f>
        <v>32.55</v>
      </c>
      <c r="J12" s="14"/>
      <c r="K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customFormat="false" ht="15" hidden="false" customHeight="true" outlineLevel="0" collapsed="false">
      <c r="A15" s="14"/>
      <c r="B15" s="16" t="s">
        <v>65</v>
      </c>
      <c r="C15" s="16"/>
      <c r="D15" s="16"/>
      <c r="E15" s="16"/>
      <c r="F15" s="16"/>
      <c r="G15" s="14"/>
      <c r="H15" s="16" t="s">
        <v>66</v>
      </c>
      <c r="I15" s="16"/>
      <c r="J15" s="16"/>
      <c r="K15" s="16"/>
    </row>
    <row r="16" customFormat="false" ht="32.8" hidden="false" customHeight="false" outlineLevel="0" collapsed="false">
      <c r="A16" s="14"/>
      <c r="B16" s="25" t="s">
        <v>4</v>
      </c>
      <c r="C16" s="25" t="s">
        <v>67</v>
      </c>
      <c r="D16" s="25" t="s">
        <v>68</v>
      </c>
      <c r="E16" s="25" t="s">
        <v>55</v>
      </c>
      <c r="F16" s="25" t="s">
        <v>56</v>
      </c>
      <c r="G16" s="14"/>
      <c r="H16" s="25" t="s">
        <v>7</v>
      </c>
      <c r="I16" s="25" t="s">
        <v>67</v>
      </c>
      <c r="J16" s="25" t="s">
        <v>68</v>
      </c>
      <c r="K16" s="25" t="s">
        <v>56</v>
      </c>
    </row>
    <row r="17" customFormat="false" ht="35.05" hidden="false" customHeight="false" outlineLevel="0" collapsed="false">
      <c r="A17" s="14"/>
      <c r="B17" s="7" t="s">
        <v>17</v>
      </c>
      <c r="C17" s="26" t="n">
        <f aca="false">COUNTIFS('Bet Log'!C4:C503,B17,'Bet Log'!I4:I503,"&lt;&gt;")</f>
        <v>3</v>
      </c>
      <c r="D17" s="10" t="n">
        <f aca="false">SUMPRODUCT(--('Bet Log'!C4:C503=B17)*--('Bet Log'!I4:I503&lt;&gt;"")*'Bet Log'!K4:K503)</f>
        <v>20.25</v>
      </c>
      <c r="E17" s="11" t="n">
        <f aca="false">IF(COUNTIFS('Bet Log'!C4:C503,B17,'Bet Log'!I4:I503,"Win")+COUNTIFS('Bet Log'!C4:C503,B17,'Bet Log'!I4:I503,"Loss")=0,"—",COUNTIFS('Bet Log'!C4:C503,B17,'Bet Log'!I4:I503,"Win")/COUNTIFS('Bet Log'!C4:C503,B17,'Bet Log'!I4:I503,"Win")+COUNTIFS('Bet Log'!C4:C503,B17,'Bet Log'!I4:I503,"Loss"))</f>
        <v>2</v>
      </c>
      <c r="F17" s="11" t="n">
        <f aca="false">IF(SUMPRODUCT(--('Bet Log'!C4:C503=B17)*--('Bet Log'!I4:I503&lt;&gt;"")*'Bet Log'!H4:H503)=0,"—",D17/SUMPRODUCT(--('Bet Log'!C4:C503=B17)*--('Bet Log'!I4:I503&lt;&gt;"")*'Bet Log'!H4:H503))</f>
        <v>0.311538461538462</v>
      </c>
      <c r="G17" s="14"/>
      <c r="H17" s="7" t="s">
        <v>20</v>
      </c>
      <c r="I17" s="26" t="n">
        <f aca="false">COUNTIFS('Bet Log'!F4:F503,H17,'Bet Log'!I4:I503,"&lt;&gt;")</f>
        <v>2</v>
      </c>
      <c r="J17" s="10" t="n">
        <f aca="false">SUMPRODUCT(--('Bet Log'!F4:F503=H17)*--('Bet Log'!I4:I503&lt;&gt;"")*'Bet Log'!K4:K503)</f>
        <v>6.25</v>
      </c>
      <c r="K17" s="11" t="n">
        <f aca="false">IF(SUMPRODUCT(--('Bet Log'!F4:F503=H17)*--('Bet Log'!I4:I503&lt;&gt;"")*'Bet Log'!H4:H503)=0,"—",J17/SUMPRODUCT(--('Bet Log'!F4:F503=H17)*--('Bet Log'!I4:I503&lt;&gt;"")*'Bet Log'!H4:H503))</f>
        <v>0.15625</v>
      </c>
    </row>
    <row r="18" customFormat="false" ht="46.25" hidden="false" customHeight="false" outlineLevel="0" collapsed="false">
      <c r="A18" s="14"/>
      <c r="B18" s="7" t="s">
        <v>27</v>
      </c>
      <c r="C18" s="26" t="n">
        <f aca="false">COUNTIFS('Bet Log'!C4:C503,B18,'Bet Log'!I4:I503,"&lt;&gt;")</f>
        <v>1</v>
      </c>
      <c r="D18" s="10" t="n">
        <f aca="false">SUMPRODUCT(--('Bet Log'!C4:C503=B18)*--('Bet Log'!I4:I503&lt;&gt;"")*'Bet Log'!K4:K503)</f>
        <v>-15</v>
      </c>
      <c r="E18" s="11" t="e">
        <f aca="false">IF(COUNTIFS('Bet Log'!C4:C503,B18,'Bet Log'!I4:I503,"Win")+COUNTIFS('Bet Log'!C4:C503,B18,'Bet Log'!I4:I503,"Loss")=0,"—",COUNTIFS('Bet Log'!C4:C503,B18,'Bet Log'!I4:I503,"Win")/COUNTIFS('Bet Log'!C4:C503,B18,'Bet Log'!I4:I503,"Win")+COUNTIFS('Bet Log'!C4:C503,B18,'Bet Log'!I4:I503,"Loss"))</f>
        <v>#DIV/0!</v>
      </c>
      <c r="F18" s="11" t="n">
        <f aca="false">IF(SUMPRODUCT(--('Bet Log'!C4:C503=B18)*--('Bet Log'!I4:I503&lt;&gt;"")*'Bet Log'!H4:H503)=0,"—",D18/SUMPRODUCT(--('Bet Log'!C4:C503=B18)*--('Bet Log'!I4:I503&lt;&gt;"")*'Bet Log'!H4:H503))</f>
        <v>-1</v>
      </c>
      <c r="G18" s="14"/>
      <c r="H18" s="7" t="s">
        <v>35</v>
      </c>
      <c r="I18" s="26" t="n">
        <f aca="false">COUNTIFS('Bet Log'!F4:F503,H18,'Bet Log'!I4:I503,"&lt;&gt;")</f>
        <v>1</v>
      </c>
      <c r="J18" s="10" t="n">
        <f aca="false">SUMPRODUCT(--('Bet Log'!F4:F503=H18)*--('Bet Log'!I4:I503&lt;&gt;"")*'Bet Log'!K4:K503)</f>
        <v>27.3</v>
      </c>
      <c r="K18" s="11" t="n">
        <f aca="false">IF(SUMPRODUCT(--('Bet Log'!F4:F503=H18)*--('Bet Log'!I4:I503&lt;&gt;"")*'Bet Log'!H4:H503)=0,"—",J18/SUMPRODUCT(--('Bet Log'!F4:F503=H18)*--('Bet Log'!I4:I503&lt;&gt;"")*'Bet Log'!H4:H503))</f>
        <v>0.91</v>
      </c>
    </row>
    <row r="19" customFormat="false" ht="35.05" hidden="false" customHeight="false" outlineLevel="0" collapsed="false">
      <c r="A19" s="14"/>
      <c r="B19" s="7" t="s">
        <v>32</v>
      </c>
      <c r="C19" s="26" t="n">
        <f aca="false">COUNTIFS('Bet Log'!C4:C503,B19,'Bet Log'!I4:I503,"&lt;&gt;")</f>
        <v>1</v>
      </c>
      <c r="D19" s="10" t="n">
        <f aca="false">SUMPRODUCT(--('Bet Log'!C4:C503=B19)*--('Bet Log'!I4:I503&lt;&gt;"")*'Bet Log'!K4:K503)</f>
        <v>27.3</v>
      </c>
      <c r="E19" s="11" t="n">
        <f aca="false">IF(COUNTIFS('Bet Log'!C4:C503,B19,'Bet Log'!I4:I503,"Win")+COUNTIFS('Bet Log'!C4:C503,B19,'Bet Log'!I4:I503,"Loss")=0,"—",COUNTIFS('Bet Log'!C4:C503,B19,'Bet Log'!I4:I503,"Win")/COUNTIFS('Bet Log'!C4:C503,B19,'Bet Log'!I4:I503,"Win")+COUNTIFS('Bet Log'!C4:C503,B19,'Bet Log'!I4:I503,"Loss"))</f>
        <v>1</v>
      </c>
      <c r="F19" s="11" t="n">
        <f aca="false">IF(SUMPRODUCT(--('Bet Log'!C4:C503=B19)*--('Bet Log'!I4:I503&lt;&gt;"")*'Bet Log'!H4:H503)=0,"—",D19/SUMPRODUCT(--('Bet Log'!C4:C503=B19)*--('Bet Log'!I4:I503&lt;&gt;"")*'Bet Log'!H4:H503))</f>
        <v>0.91</v>
      </c>
      <c r="G19" s="14"/>
      <c r="H19" s="7" t="s">
        <v>25</v>
      </c>
      <c r="I19" s="26" t="n">
        <f aca="false">COUNTIFS('Bet Log'!F4:F503,H19,'Bet Log'!I4:I503,"&lt;&gt;")</f>
        <v>1</v>
      </c>
      <c r="J19" s="10" t="n">
        <f aca="false">SUMPRODUCT(--('Bet Log'!F4:F503=H19)*--('Bet Log'!I4:I503&lt;&gt;"")*'Bet Log'!K4:K503)</f>
        <v>19</v>
      </c>
      <c r="K19" s="11" t="n">
        <f aca="false">IF(SUMPRODUCT(--('Bet Log'!F4:F503=H19)*--('Bet Log'!I4:I503&lt;&gt;"")*'Bet Log'!H4:H503)=0,"—",J19/SUMPRODUCT(--('Bet Log'!F4:F503=H19)*--('Bet Log'!I4:I503&lt;&gt;"")*'Bet Log'!H4:H503))</f>
        <v>0.95</v>
      </c>
    </row>
    <row r="20" customFormat="false" ht="15" hidden="false" customHeight="false" outlineLevel="0" collapsed="false">
      <c r="A20" s="14"/>
      <c r="B20" s="7" t="s">
        <v>69</v>
      </c>
      <c r="C20" s="26" t="n">
        <f aca="false">COUNTIFS('Bet Log'!C4:C503,B20,'Bet Log'!I4:I503,"&lt;&gt;")</f>
        <v>0</v>
      </c>
      <c r="D20" s="10" t="n">
        <f aca="false">SUMPRODUCT(--('Bet Log'!C4:C503=B20)*--('Bet Log'!I4:I503&lt;&gt;"")*'Bet Log'!K4:K503)</f>
        <v>0</v>
      </c>
      <c r="E20" s="11" t="str">
        <f aca="false">IF(COUNTIFS('Bet Log'!C4:C503,B20,'Bet Log'!I4:I503,"Win")+COUNTIFS('Bet Log'!C4:C503,B20,'Bet Log'!I4:I503,"Loss")=0,"—",COUNTIFS('Bet Log'!C4:C503,B20,'Bet Log'!I4:I503,"Win")/COUNTIFS('Bet Log'!C4:C503,B20,'Bet Log'!I4:I503,"Win")+COUNTIFS('Bet Log'!C4:C503,B20,'Bet Log'!I4:I503,"Loss"))</f>
        <v>—</v>
      </c>
      <c r="F20" s="11" t="str">
        <f aca="false">IF(SUMPRODUCT(--('Bet Log'!C4:C503=B20)*--('Bet Log'!I4:I503&lt;&gt;"")*'Bet Log'!H4:H503)=0,"—",D20/SUMPRODUCT(--('Bet Log'!C4:C503=B20)*--('Bet Log'!I4:I503&lt;&gt;"")*'Bet Log'!H4:H503))</f>
        <v>—</v>
      </c>
      <c r="G20" s="14"/>
      <c r="H20" s="7" t="s">
        <v>39</v>
      </c>
      <c r="I20" s="26" t="n">
        <f aca="false">COUNTIFS('Bet Log'!F4:F503,H20,'Bet Log'!I4:I503,"&lt;&gt;")</f>
        <v>1</v>
      </c>
      <c r="J20" s="10" t="n">
        <f aca="false">SUMPRODUCT(--('Bet Log'!F4:F503=H20)*--('Bet Log'!I4:I503&lt;&gt;"")*'Bet Log'!K4:K503)</f>
        <v>-20</v>
      </c>
      <c r="K20" s="11" t="n">
        <f aca="false">IF(SUMPRODUCT(--('Bet Log'!F4:F503=H20)*--('Bet Log'!I4:I503&lt;&gt;"")*'Bet Log'!H4:H503)=0,"—",J20/SUMPRODUCT(--('Bet Log'!F4:F503=H20)*--('Bet Log'!I4:I503&lt;&gt;"")*'Bet Log'!H4:H503))</f>
        <v>-1</v>
      </c>
    </row>
    <row r="21" customFormat="false" ht="15" hidden="false" customHeight="false" outlineLevel="0" collapsed="false">
      <c r="A21" s="14"/>
      <c r="B21" s="7" t="s">
        <v>70</v>
      </c>
      <c r="C21" s="26" t="n">
        <f aca="false">COUNTIFS('Bet Log'!C4:C503,B21,'Bet Log'!I4:I503,"&lt;&gt;")</f>
        <v>0</v>
      </c>
      <c r="D21" s="10" t="n">
        <f aca="false">SUMPRODUCT(--('Bet Log'!C4:C503=B21)*--('Bet Log'!I4:I503&lt;&gt;"")*'Bet Log'!K4:K503)</f>
        <v>0</v>
      </c>
      <c r="E21" s="11" t="str">
        <f aca="false">IF(COUNTIFS('Bet Log'!C4:C503,B21,'Bet Log'!I4:I503,"Win")+COUNTIFS('Bet Log'!C4:C503,B21,'Bet Log'!I4:I503,"Loss")=0,"—",COUNTIFS('Bet Log'!C4:C503,B21,'Bet Log'!I4:I503,"Win")/COUNTIFS('Bet Log'!C4:C503,B21,'Bet Log'!I4:I503,"Win")+COUNTIFS('Bet Log'!C4:C503,B21,'Bet Log'!I4:I503,"Loss"))</f>
        <v>—</v>
      </c>
      <c r="F21" s="11" t="str">
        <f aca="false">IF(SUMPRODUCT(--('Bet Log'!C4:C503=B21)*--('Bet Log'!I4:I503&lt;&gt;"")*'Bet Log'!H4:H503)=0,"—",D21/SUMPRODUCT(--('Bet Log'!C4:C503=B21)*--('Bet Log'!I4:I503&lt;&gt;"")*'Bet Log'!H4:H503))</f>
        <v>—</v>
      </c>
      <c r="G21" s="14"/>
      <c r="H21" s="7" t="s">
        <v>71</v>
      </c>
      <c r="I21" s="26" t="n">
        <f aca="false">COUNTIFS('Bet Log'!F4:F503,H21,'Bet Log'!I4:I503,"&lt;&gt;")</f>
        <v>0</v>
      </c>
      <c r="J21" s="10" t="n">
        <f aca="false">SUMPRODUCT(--('Bet Log'!F4:F503=H21)*--('Bet Log'!I4:I503&lt;&gt;"")*'Bet Log'!K4:K503)</f>
        <v>0</v>
      </c>
      <c r="K21" s="11" t="str">
        <f aca="false">IF(SUMPRODUCT(--('Bet Log'!F4:F503=H21)*--('Bet Log'!I4:I503&lt;&gt;"")*'Bet Log'!H4:H503)=0,"—",J21/SUMPRODUCT(--('Bet Log'!F4:F503=H21)*--('Bet Log'!I4:I503&lt;&gt;"")*'Bet Log'!H4:H503))</f>
        <v>—</v>
      </c>
    </row>
    <row r="22" customFormat="false" ht="15" hidden="false" customHeight="false" outlineLevel="0" collapsed="false">
      <c r="A22" s="14"/>
      <c r="B22" s="7" t="s">
        <v>72</v>
      </c>
      <c r="C22" s="26" t="n">
        <f aca="false">COUNTIFS('Bet Log'!C4:C503,B22,'Bet Log'!I4:I503,"&lt;&gt;")</f>
        <v>0</v>
      </c>
      <c r="D22" s="10" t="n">
        <f aca="false">SUMPRODUCT(--('Bet Log'!C4:C503=B22)*--('Bet Log'!I4:I503&lt;&gt;"")*'Bet Log'!K4:K503)</f>
        <v>0</v>
      </c>
      <c r="E22" s="11" t="str">
        <f aca="false">IF(COUNTIFS('Bet Log'!C4:C503,B22,'Bet Log'!I4:I503,"Win")+COUNTIFS('Bet Log'!C4:C503,B22,'Bet Log'!I4:I503,"Loss")=0,"—",COUNTIFS('Bet Log'!C4:C503,B22,'Bet Log'!I4:I503,"Win")/COUNTIFS('Bet Log'!C4:C503,B22,'Bet Log'!I4:I503,"Win")+COUNTIFS('Bet Log'!C4:C503,B22,'Bet Log'!I4:I503,"Loss"))</f>
        <v>—</v>
      </c>
      <c r="F22" s="11" t="str">
        <f aca="false">IF(SUMPRODUCT(--('Bet Log'!C4:C503=B22)*--('Bet Log'!I4:I503&lt;&gt;"")*'Bet Log'!H4:H503)=0,"—",D22/SUMPRODUCT(--('Bet Log'!C4:C503=B22)*--('Bet Log'!I4:I503&lt;&gt;"")*'Bet Log'!H4:H503))</f>
        <v>—</v>
      </c>
      <c r="G22" s="14"/>
      <c r="H22" s="7" t="s">
        <v>73</v>
      </c>
      <c r="I22" s="26" t="n">
        <f aca="false">COUNTIFS('Bet Log'!F4:F503,H22,'Bet Log'!I4:I503,"&lt;&gt;")</f>
        <v>0</v>
      </c>
      <c r="J22" s="10" t="n">
        <f aca="false">SUMPRODUCT(--('Bet Log'!F4:F503=H22)*--('Bet Log'!I4:I503&lt;&gt;"")*'Bet Log'!K4:K503)</f>
        <v>0</v>
      </c>
      <c r="K22" s="11" t="str">
        <f aca="false">IF(SUMPRODUCT(--('Bet Log'!F4:F503=H22)*--('Bet Log'!I4:I503&lt;&gt;"")*'Bet Log'!H4:H503)=0,"—",J22/SUMPRODUCT(--('Bet Log'!F4:F503=H22)*--('Bet Log'!I4:I503&lt;&gt;"")*'Bet Log'!H4:H503))</f>
        <v>—</v>
      </c>
    </row>
    <row r="23" customFormat="false" ht="15" hidden="false" customHeight="false" outlineLevel="0" collapsed="false">
      <c r="A23" s="14"/>
      <c r="B23" s="7" t="s">
        <v>74</v>
      </c>
      <c r="C23" s="26" t="n">
        <f aca="false">COUNTIFS('Bet Log'!C4:C503,B23,'Bet Log'!I4:I503,"&lt;&gt;")</f>
        <v>0</v>
      </c>
      <c r="D23" s="10" t="n">
        <f aca="false">SUMPRODUCT(--('Bet Log'!C4:C503=B23)*--('Bet Log'!I4:I503&lt;&gt;"")*'Bet Log'!K4:K503)</f>
        <v>0</v>
      </c>
      <c r="E23" s="11" t="str">
        <f aca="false">IF(COUNTIFS('Bet Log'!C4:C503,B23,'Bet Log'!I4:I503,"Win")+COUNTIFS('Bet Log'!C4:C503,B23,'Bet Log'!I4:I503,"Loss")=0,"—",COUNTIFS('Bet Log'!C4:C503,B23,'Bet Log'!I4:I503,"Win")/COUNTIFS('Bet Log'!C4:C503,B23,'Bet Log'!I4:I503,"Win")+COUNTIFS('Bet Log'!C4:C503,B23,'Bet Log'!I4:I503,"Loss"))</f>
        <v>—</v>
      </c>
      <c r="F23" s="11" t="str">
        <f aca="false">IF(SUMPRODUCT(--('Bet Log'!C4:C503=B23)*--('Bet Log'!I4:I503&lt;&gt;"")*'Bet Log'!H4:H503)=0,"—",D23/SUMPRODUCT(--('Bet Log'!C4:C503=B23)*--('Bet Log'!I4:I503&lt;&gt;"")*'Bet Log'!H4:H503))</f>
        <v>—</v>
      </c>
      <c r="G23" s="14"/>
      <c r="H23" s="7" t="s">
        <v>75</v>
      </c>
      <c r="I23" s="26" t="n">
        <f aca="false">COUNTIFS('Bet Log'!F4:F503,H23,'Bet Log'!I4:I503,"&lt;&gt;")</f>
        <v>0</v>
      </c>
      <c r="J23" s="10" t="n">
        <f aca="false">SUMPRODUCT(--('Bet Log'!F4:F503=H23)*--('Bet Log'!I4:I503&lt;&gt;"")*'Bet Log'!K4:K503)</f>
        <v>0</v>
      </c>
      <c r="K23" s="11" t="str">
        <f aca="false">IF(SUMPRODUCT(--('Bet Log'!F4:F503=H23)*--('Bet Log'!I4:I503&lt;&gt;"")*'Bet Log'!H4:H503)=0,"—",J23/SUMPRODUCT(--('Bet Log'!F4:F503=H23)*--('Bet Log'!I4:I503&lt;&gt;"")*'Bet Log'!H4:H503))</f>
        <v>—</v>
      </c>
    </row>
    <row r="24" customFormat="false" ht="15" hidden="false" customHeight="false" outlineLevel="0" collapsed="false">
      <c r="A24" s="14"/>
      <c r="B24" s="7" t="s">
        <v>76</v>
      </c>
      <c r="C24" s="26" t="n">
        <f aca="false">COUNTIFS('Bet Log'!C4:C503,B24,'Bet Log'!I4:I503,"&lt;&gt;")</f>
        <v>0</v>
      </c>
      <c r="D24" s="10" t="n">
        <f aca="false">SUMPRODUCT(--('Bet Log'!C4:C503=B24)*--('Bet Log'!I4:I503&lt;&gt;"")*'Bet Log'!K4:K503)</f>
        <v>0</v>
      </c>
      <c r="E24" s="11" t="str">
        <f aca="false">IF(COUNTIFS('Bet Log'!C4:C503,B24,'Bet Log'!I4:I503,"Win")+COUNTIFS('Bet Log'!C4:C503,B24,'Bet Log'!I4:I503,"Loss")=0,"—",COUNTIFS('Bet Log'!C4:C503,B24,'Bet Log'!I4:I503,"Win")/COUNTIFS('Bet Log'!C4:C503,B24,'Bet Log'!I4:I503,"Win")+COUNTIFS('Bet Log'!C4:C503,B24,'Bet Log'!I4:I503,"Loss"))</f>
        <v>—</v>
      </c>
      <c r="F24" s="11" t="str">
        <f aca="false">IF(SUMPRODUCT(--('Bet Log'!C4:C503=B24)*--('Bet Log'!I4:I503&lt;&gt;"")*'Bet Log'!H4:H503)=0,"—",D24/SUMPRODUCT(--('Bet Log'!C4:C503=B24)*--('Bet Log'!I4:I503&lt;&gt;"")*'Bet Log'!H4:H503))</f>
        <v>—</v>
      </c>
      <c r="G24" s="14"/>
      <c r="H24" s="7" t="s">
        <v>77</v>
      </c>
      <c r="I24" s="26" t="n">
        <f aca="false">COUNTIFS('Bet Log'!F4:F503,H24,'Bet Log'!I4:I503,"&lt;&gt;")</f>
        <v>0</v>
      </c>
      <c r="J24" s="10" t="n">
        <f aca="false">SUMPRODUCT(--('Bet Log'!F4:F503=H24)*--('Bet Log'!I4:I503&lt;&gt;"")*'Bet Log'!K4:K503)</f>
        <v>0</v>
      </c>
      <c r="K24" s="11" t="str">
        <f aca="false">IF(SUMPRODUCT(--('Bet Log'!F4:F503=H24)*--('Bet Log'!I4:I503&lt;&gt;"")*'Bet Log'!H4:H503)=0,"—",J24/SUMPRODUCT(--('Bet Log'!F4:F503=H24)*--('Bet Log'!I4:I503&lt;&gt;"")*'Bet Log'!H4:H503))</f>
        <v>—</v>
      </c>
    </row>
    <row r="25" customFormat="false" ht="15" hidden="false" customHeight="false" outlineLevel="0" collapsed="false">
      <c r="A25" s="14"/>
      <c r="B25" s="7" t="s">
        <v>78</v>
      </c>
      <c r="C25" s="26" t="n">
        <f aca="false">COUNTIFS('Bet Log'!C4:C503,B25,'Bet Log'!I4:I503,"&lt;&gt;")</f>
        <v>0</v>
      </c>
      <c r="D25" s="10" t="n">
        <f aca="false">SUMPRODUCT(--('Bet Log'!C4:C503=B25)*--('Bet Log'!I4:I503&lt;&gt;"")*'Bet Log'!K4:K503)</f>
        <v>0</v>
      </c>
      <c r="E25" s="11" t="str">
        <f aca="false">IF(COUNTIFS('Bet Log'!C4:C503,B25,'Bet Log'!I4:I503,"Win")+COUNTIFS('Bet Log'!C4:C503,B25,'Bet Log'!I4:I503,"Loss")=0,"—",COUNTIFS('Bet Log'!C4:C503,B25,'Bet Log'!I4:I503,"Win")/COUNTIFS('Bet Log'!C4:C503,B25,'Bet Log'!I4:I503,"Win")+COUNTIFS('Bet Log'!C4:C503,B25,'Bet Log'!I4:I503,"Loss"))</f>
        <v>—</v>
      </c>
      <c r="F25" s="11" t="str">
        <f aca="false">IF(SUMPRODUCT(--('Bet Log'!C4:C503=B25)*--('Bet Log'!I4:I503&lt;&gt;"")*'Bet Log'!H4:H503)=0,"—",D25/SUMPRODUCT(--('Bet Log'!C4:C503=B25)*--('Bet Log'!I4:I503&lt;&gt;"")*'Bet Log'!H4:H503))</f>
        <v>—</v>
      </c>
      <c r="G25" s="14"/>
      <c r="H25" s="7" t="s">
        <v>79</v>
      </c>
      <c r="I25" s="26" t="n">
        <f aca="false">COUNTIFS('Bet Log'!F4:F503,H25,'Bet Log'!I4:I503,"&lt;&gt;")</f>
        <v>0</v>
      </c>
      <c r="J25" s="10" t="n">
        <f aca="false">SUMPRODUCT(--('Bet Log'!F4:F503=H25)*--('Bet Log'!I4:I503&lt;&gt;"")*'Bet Log'!K4:K503)</f>
        <v>0</v>
      </c>
      <c r="K25" s="11" t="str">
        <f aca="false">IF(SUMPRODUCT(--('Bet Log'!F4:F503=H25)*--('Bet Log'!I4:I503&lt;&gt;"")*'Bet Log'!H4:H503)=0,"—",J25/SUMPRODUCT(--('Bet Log'!F4:F503=H25)*--('Bet Log'!I4:I503&lt;&gt;"")*'Bet Log'!H4:H503))</f>
        <v>—</v>
      </c>
    </row>
    <row r="26" customFormat="false" ht="15" hidden="false" customHeight="false" outlineLevel="0" collapsed="false">
      <c r="A26" s="14"/>
      <c r="B26" s="7" t="s">
        <v>80</v>
      </c>
      <c r="C26" s="26" t="n">
        <f aca="false">COUNTIFS('Bet Log'!C4:C503,B26,'Bet Log'!I4:I503,"&lt;&gt;")</f>
        <v>0</v>
      </c>
      <c r="D26" s="10" t="n">
        <f aca="false">SUMPRODUCT(--('Bet Log'!C4:C503=B26)*--('Bet Log'!I4:I503&lt;&gt;"")*'Bet Log'!K4:K503)</f>
        <v>0</v>
      </c>
      <c r="E26" s="11" t="str">
        <f aca="false">IF(COUNTIFS('Bet Log'!C4:C503,B26,'Bet Log'!I4:I503,"Win")+COUNTIFS('Bet Log'!C4:C503,B26,'Bet Log'!I4:I503,"Loss")=0,"—",COUNTIFS('Bet Log'!C4:C503,B26,'Bet Log'!I4:I503,"Win")/COUNTIFS('Bet Log'!C4:C503,B26,'Bet Log'!I4:I503,"Win")+COUNTIFS('Bet Log'!C4:C503,B26,'Bet Log'!I4:I503,"Loss"))</f>
        <v>—</v>
      </c>
      <c r="F26" s="11" t="str">
        <f aca="false">IF(SUMPRODUCT(--('Bet Log'!C4:C503=B26)*--('Bet Log'!I4:I503&lt;&gt;"")*'Bet Log'!H4:H503)=0,"—",D26/SUMPRODUCT(--('Bet Log'!C4:C503=B26)*--('Bet Log'!I4:I503&lt;&gt;"")*'Bet Log'!H4:H503))</f>
        <v>—</v>
      </c>
      <c r="G26" s="14"/>
      <c r="H26" s="7" t="s">
        <v>81</v>
      </c>
      <c r="I26" s="26" t="n">
        <f aca="false">COUNTIFS('Bet Log'!F4:F503,H26,'Bet Log'!I4:I503,"&lt;&gt;")</f>
        <v>0</v>
      </c>
      <c r="J26" s="10" t="n">
        <f aca="false">SUMPRODUCT(--('Bet Log'!F4:F503=H26)*--('Bet Log'!I4:I503&lt;&gt;"")*'Bet Log'!K4:K503)</f>
        <v>0</v>
      </c>
      <c r="K26" s="11" t="str">
        <f aca="false">IF(SUMPRODUCT(--('Bet Log'!F4:F503=H26)*--('Bet Log'!I4:I503&lt;&gt;"")*'Bet Log'!H4:H503)=0,"—",J26/SUMPRODUCT(--('Bet Log'!F4:F503=H26)*--('Bet Log'!I4:I503&lt;&gt;"")*'Bet Log'!H4:H503))</f>
        <v>—</v>
      </c>
    </row>
    <row r="27" customFormat="false" ht="15" hidden="false" customHeight="false" outlineLevel="0" collapsed="false">
      <c r="A27" s="14"/>
      <c r="B27" s="7" t="s">
        <v>82</v>
      </c>
      <c r="C27" s="26" t="n">
        <f aca="false">COUNTIFS('Bet Log'!C4:C503,B27,'Bet Log'!I4:I503,"&lt;&gt;")</f>
        <v>0</v>
      </c>
      <c r="D27" s="10" t="n">
        <f aca="false">SUMPRODUCT(--('Bet Log'!C4:C503=B27)*--('Bet Log'!I4:I503&lt;&gt;"")*'Bet Log'!K4:K503)</f>
        <v>0</v>
      </c>
      <c r="E27" s="11" t="str">
        <f aca="false">IF(COUNTIFS('Bet Log'!C4:C503,B27,'Bet Log'!I4:I503,"Win")+COUNTIFS('Bet Log'!C4:C503,B27,'Bet Log'!I4:I503,"Loss")=0,"—",COUNTIFS('Bet Log'!C4:C503,B27,'Bet Log'!I4:I503,"Win")/COUNTIFS('Bet Log'!C4:C503,B27,'Bet Log'!I4:I503,"Win")+COUNTIFS('Bet Log'!C4:C503,B27,'Bet Log'!I4:I503,"Loss"))</f>
        <v>—</v>
      </c>
      <c r="F27" s="11" t="str">
        <f aca="false">IF(SUMPRODUCT(--('Bet Log'!C4:C503=B27)*--('Bet Log'!I4:I503&lt;&gt;"")*'Bet Log'!H4:H503)=0,"—",D27/SUMPRODUCT(--('Bet Log'!C4:C503=B27)*--('Bet Log'!I4:I503&lt;&gt;"")*'Bet Log'!H4:H503))</f>
        <v>—</v>
      </c>
      <c r="G27" s="14"/>
      <c r="H27" s="14"/>
      <c r="I27" s="14"/>
      <c r="J27" s="14"/>
      <c r="K27" s="14"/>
    </row>
    <row r="28" customFormat="false" ht="15" hidden="false" customHeight="false" outlineLevel="0" collapsed="false">
      <c r="A28" s="14"/>
      <c r="B28" s="7" t="s">
        <v>81</v>
      </c>
      <c r="C28" s="26" t="n">
        <f aca="false">COUNTIFS('Bet Log'!C4:C503,B28,'Bet Log'!I4:I503,"&lt;&gt;")</f>
        <v>0</v>
      </c>
      <c r="D28" s="10" t="n">
        <f aca="false">SUMPRODUCT(--('Bet Log'!C4:C503=B28)*--('Bet Log'!I4:I503&lt;&gt;"")*'Bet Log'!K4:K503)</f>
        <v>0</v>
      </c>
      <c r="E28" s="11" t="str">
        <f aca="false">IF(COUNTIFS('Bet Log'!C4:C503,B28,'Bet Log'!I4:I503,"Win")+COUNTIFS('Bet Log'!C4:C503,B28,'Bet Log'!I4:I503,"Loss")=0,"—",COUNTIFS('Bet Log'!C4:C503,B28,'Bet Log'!I4:I503,"Win")/COUNTIFS('Bet Log'!C4:C503,B28,'Bet Log'!I4:I503,"Win")+COUNTIFS('Bet Log'!C4:C503,B28,'Bet Log'!I4:I503,"Loss"))</f>
        <v>—</v>
      </c>
      <c r="F28" s="11" t="str">
        <f aca="false">IF(SUMPRODUCT(--('Bet Log'!C4:C503=B28)*--('Bet Log'!I4:I503&lt;&gt;"")*'Bet Log'!H4:H503)=0,"—",D28/SUMPRODUCT(--('Bet Log'!C4:C503=B28)*--('Bet Log'!I4:I503&lt;&gt;"")*'Bet Log'!H4:H503))</f>
        <v>—</v>
      </c>
      <c r="G28" s="14"/>
      <c r="H28" s="14"/>
      <c r="I28" s="14"/>
      <c r="J28" s="14"/>
      <c r="K28" s="14"/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customFormat="false" ht="15" hidden="false" customHeight="true" outlineLevel="0" collapsed="false">
      <c r="A30" s="14"/>
      <c r="B30" s="27" t="s">
        <v>83</v>
      </c>
      <c r="C30" s="27"/>
      <c r="D30" s="27"/>
      <c r="E30" s="27"/>
      <c r="F30" s="27"/>
      <c r="G30" s="27"/>
      <c r="H30" s="27"/>
      <c r="I30" s="27"/>
      <c r="J30" s="14"/>
      <c r="K30" s="14"/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customFormat="false" ht="1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customFormat="false" ht="1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customFormat="false" ht="1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customFormat="false" ht="15" hidden="false" customHeight="false" outlineLevel="0" collapsed="false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customFormat="false" ht="15" hidden="false" customHeight="false" outlineLevel="0" collapsed="false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customFormat="false" ht="15" hidden="false" customHeight="false" outlineLevel="0" collapsed="false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customFormat="false" ht="15" hidden="false" customHeight="false" outlineLevel="0" collapsed="false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customFormat="false" ht="15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</sheetData>
  <mergeCells count="8">
    <mergeCell ref="B2:I2"/>
    <mergeCell ref="B3:I3"/>
    <mergeCell ref="B5:C5"/>
    <mergeCell ref="E5:F5"/>
    <mergeCell ref="H5:I5"/>
    <mergeCell ref="B15:F15"/>
    <mergeCell ref="H15:K15"/>
    <mergeCell ref="B30:I30"/>
  </mergeCells>
  <conditionalFormatting sqref="C9">
    <cfRule type="cellIs" priority="2" operator="greaterThan" aboveAverage="0" equalAverage="0" bottom="0" percent="0" rank="0" text="" dxfId="4">
      <formula>0</formula>
    </cfRule>
    <cfRule type="cellIs" priority="3" operator="lessThan" aboveAverage="0" equalAverage="0" bottom="0" percent="0" rank="0" text="" dxfId="5">
      <formula>0</formula>
    </cfRule>
  </conditionalFormatting>
  <conditionalFormatting sqref="D17:D28">
    <cfRule type="cellIs" priority="4" operator="greaterThan" aboveAverage="0" equalAverage="0" bottom="0" percent="0" rank="0" text="" dxfId="2">
      <formula>0</formula>
    </cfRule>
    <cfRule type="cellIs" priority="5" operator="lessThan" aboveAverage="0" equalAverage="0" bottom="0" percent="0" rank="0" text="" dxfId="3">
      <formula>0</formula>
    </cfRule>
  </conditionalFormatting>
  <conditionalFormatting sqref="J17:J26">
    <cfRule type="cellIs" priority="6" operator="greaterThan" aboveAverage="0" equalAverage="0" bottom="0" percent="0" rank="0" text="" dxfId="2">
      <formula>0</formula>
    </cfRule>
    <cfRule type="cellIs" priority="7" operator="lessThan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A1:I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5" min="4" style="0" width="14"/>
    <col collapsed="false" customWidth="true" hidden="false" outlineLevel="0" max="7" min="6" style="0" width="12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14"/>
      <c r="B1" s="14"/>
      <c r="C1" s="14"/>
      <c r="D1" s="14"/>
      <c r="E1" s="14"/>
      <c r="F1" s="14"/>
      <c r="G1" s="14"/>
      <c r="H1" s="14"/>
      <c r="I1" s="14"/>
    </row>
    <row r="2" customFormat="false" ht="17.35" hidden="false" customHeight="true" outlineLevel="0" collapsed="false">
      <c r="A2" s="14"/>
      <c r="B2" s="1" t="s">
        <v>84</v>
      </c>
      <c r="C2" s="1"/>
      <c r="D2" s="1"/>
      <c r="E2" s="1"/>
      <c r="F2" s="1"/>
      <c r="G2" s="1"/>
      <c r="H2" s="1"/>
      <c r="I2" s="14"/>
    </row>
    <row r="3" customFormat="false" ht="15" hidden="false" customHeight="true" outlineLevel="0" collapsed="false">
      <c r="A3" s="14"/>
      <c r="B3" s="2" t="s">
        <v>85</v>
      </c>
      <c r="C3" s="2"/>
      <c r="D3" s="2"/>
      <c r="E3" s="2"/>
      <c r="F3" s="2"/>
      <c r="G3" s="2"/>
      <c r="H3" s="2"/>
      <c r="I3" s="14"/>
    </row>
    <row r="4" customFormat="false" ht="15" hidden="false" customHeight="false" outlineLevel="0" collapsed="false">
      <c r="A4" s="14"/>
      <c r="B4" s="14"/>
      <c r="C4" s="14"/>
      <c r="D4" s="14"/>
      <c r="E4" s="14"/>
      <c r="F4" s="14"/>
      <c r="G4" s="14"/>
      <c r="H4" s="14"/>
      <c r="I4" s="14"/>
    </row>
    <row r="5" customFormat="false" ht="22.35" hidden="false" customHeight="false" outlineLevel="0" collapsed="false">
      <c r="A5" s="14"/>
      <c r="B5" s="25" t="s">
        <v>86</v>
      </c>
      <c r="C5" s="25" t="s">
        <v>67</v>
      </c>
      <c r="D5" s="25" t="s">
        <v>87</v>
      </c>
      <c r="E5" s="25" t="s">
        <v>68</v>
      </c>
      <c r="F5" s="25" t="s">
        <v>55</v>
      </c>
      <c r="G5" s="25" t="s">
        <v>56</v>
      </c>
      <c r="H5" s="25" t="s">
        <v>88</v>
      </c>
      <c r="I5" s="14"/>
    </row>
    <row r="6" customFormat="false" ht="15" hidden="false" customHeight="false" outlineLevel="0" collapsed="false">
      <c r="A6" s="14"/>
      <c r="B6" s="7" t="s">
        <v>89</v>
      </c>
      <c r="C6" s="26"/>
      <c r="D6" s="28"/>
      <c r="E6" s="29"/>
      <c r="F6" s="11"/>
      <c r="G6" s="11" t="str">
        <f aca="false">IF(D6=0,"—",E6/D6)</f>
        <v>—</v>
      </c>
      <c r="H6" s="30" t="str">
        <f aca="false">IF(E6="","",E6)</f>
        <v/>
      </c>
      <c r="I6" s="14"/>
    </row>
    <row r="7" customFormat="false" ht="15" hidden="false" customHeight="false" outlineLevel="0" collapsed="false">
      <c r="A7" s="14"/>
      <c r="B7" s="7" t="s">
        <v>90</v>
      </c>
      <c r="C7" s="26"/>
      <c r="D7" s="28"/>
      <c r="E7" s="29"/>
      <c r="F7" s="11"/>
      <c r="G7" s="11" t="str">
        <f aca="false">IF(D7=0,"—",E7/D7)</f>
        <v>—</v>
      </c>
      <c r="H7" s="30" t="str">
        <f aca="false">IF(E7="","",IF(H6="",E7,H6+E7))</f>
        <v/>
      </c>
      <c r="I7" s="14"/>
    </row>
    <row r="8" customFormat="false" ht="15" hidden="false" customHeight="false" outlineLevel="0" collapsed="false">
      <c r="A8" s="14"/>
      <c r="B8" s="7" t="s">
        <v>91</v>
      </c>
      <c r="C8" s="26"/>
      <c r="D8" s="28"/>
      <c r="E8" s="29"/>
      <c r="F8" s="11"/>
      <c r="G8" s="11" t="str">
        <f aca="false">IF(D8=0,"—",E8/D8)</f>
        <v>—</v>
      </c>
      <c r="H8" s="30" t="str">
        <f aca="false">IF(E8="","",IF(H7="",E8,H7+E8))</f>
        <v/>
      </c>
      <c r="I8" s="14"/>
    </row>
    <row r="9" customFormat="false" ht="15" hidden="false" customHeight="false" outlineLevel="0" collapsed="false">
      <c r="A9" s="14"/>
      <c r="B9" s="7" t="s">
        <v>92</v>
      </c>
      <c r="C9" s="26"/>
      <c r="D9" s="28"/>
      <c r="E9" s="29"/>
      <c r="F9" s="11"/>
      <c r="G9" s="11" t="str">
        <f aca="false">IF(D9=0,"—",E9/D9)</f>
        <v>—</v>
      </c>
      <c r="H9" s="30" t="str">
        <f aca="false">IF(E9="","",IF(H8="",E9,H8+E9))</f>
        <v/>
      </c>
      <c r="I9" s="14"/>
    </row>
    <row r="10" customFormat="false" ht="15" hidden="false" customHeight="false" outlineLevel="0" collapsed="false">
      <c r="A10" s="14"/>
      <c r="B10" s="7" t="s">
        <v>93</v>
      </c>
      <c r="C10" s="26"/>
      <c r="D10" s="28"/>
      <c r="E10" s="29"/>
      <c r="F10" s="11"/>
      <c r="G10" s="11" t="str">
        <f aca="false">IF(D10=0,"—",E10/D10)</f>
        <v>—</v>
      </c>
      <c r="H10" s="30" t="str">
        <f aca="false">IF(E10="","",IF(H9="",E10,H9+E10))</f>
        <v/>
      </c>
      <c r="I10" s="14"/>
    </row>
    <row r="11" customFormat="false" ht="15" hidden="false" customHeight="false" outlineLevel="0" collapsed="false">
      <c r="A11" s="14"/>
      <c r="B11" s="7" t="s">
        <v>94</v>
      </c>
      <c r="C11" s="26"/>
      <c r="D11" s="28"/>
      <c r="E11" s="29"/>
      <c r="F11" s="11"/>
      <c r="G11" s="11" t="str">
        <f aca="false">IF(D11=0,"—",E11/D11)</f>
        <v>—</v>
      </c>
      <c r="H11" s="30" t="str">
        <f aca="false">IF(E11="","",IF(H10="",E11,H10+E11))</f>
        <v/>
      </c>
      <c r="I11" s="14"/>
    </row>
    <row r="12" customFormat="false" ht="15" hidden="false" customHeight="false" outlineLevel="0" collapsed="false">
      <c r="A12" s="14"/>
      <c r="B12" s="7" t="s">
        <v>95</v>
      </c>
      <c r="C12" s="26"/>
      <c r="D12" s="28"/>
      <c r="E12" s="29"/>
      <c r="F12" s="11"/>
      <c r="G12" s="11" t="str">
        <f aca="false">IF(D12=0,"—",E12/D12)</f>
        <v>—</v>
      </c>
      <c r="H12" s="30" t="str">
        <f aca="false">IF(E12="","",IF(H11="",E12,H11+E12))</f>
        <v/>
      </c>
      <c r="I12" s="14"/>
    </row>
    <row r="13" customFormat="false" ht="15" hidden="false" customHeight="false" outlineLevel="0" collapsed="false">
      <c r="A13" s="14"/>
      <c r="B13" s="7" t="s">
        <v>96</v>
      </c>
      <c r="C13" s="26"/>
      <c r="D13" s="28"/>
      <c r="E13" s="29"/>
      <c r="F13" s="11"/>
      <c r="G13" s="11" t="str">
        <f aca="false">IF(D13=0,"—",E13/D13)</f>
        <v>—</v>
      </c>
      <c r="H13" s="30" t="str">
        <f aca="false">IF(E13="","",IF(H12="",E13,H12+E13))</f>
        <v/>
      </c>
      <c r="I13" s="14"/>
    </row>
    <row r="14" customFormat="false" ht="15" hidden="false" customHeight="false" outlineLevel="0" collapsed="false">
      <c r="A14" s="14"/>
      <c r="B14" s="7" t="s">
        <v>97</v>
      </c>
      <c r="C14" s="26"/>
      <c r="D14" s="28"/>
      <c r="E14" s="29"/>
      <c r="F14" s="11"/>
      <c r="G14" s="11" t="str">
        <f aca="false">IF(D14=0,"—",E14/D14)</f>
        <v>—</v>
      </c>
      <c r="H14" s="30" t="str">
        <f aca="false">IF(E14="","",IF(H13="",E14,H13+E14))</f>
        <v/>
      </c>
      <c r="I14" s="14"/>
    </row>
    <row r="15" customFormat="false" ht="15" hidden="false" customHeight="false" outlineLevel="0" collapsed="false">
      <c r="A15" s="14"/>
      <c r="B15" s="7" t="s">
        <v>98</v>
      </c>
      <c r="C15" s="26"/>
      <c r="D15" s="28"/>
      <c r="E15" s="29"/>
      <c r="F15" s="11"/>
      <c r="G15" s="11" t="str">
        <f aca="false">IF(D15=0,"—",E15/D15)</f>
        <v>—</v>
      </c>
      <c r="H15" s="30" t="str">
        <f aca="false">IF(E15="","",IF(H14="",E15,H14+E15))</f>
        <v/>
      </c>
      <c r="I15" s="14"/>
    </row>
    <row r="16" customFormat="false" ht="15" hidden="false" customHeight="false" outlineLevel="0" collapsed="false">
      <c r="A16" s="14"/>
      <c r="B16" s="7" t="s">
        <v>99</v>
      </c>
      <c r="C16" s="26"/>
      <c r="D16" s="28"/>
      <c r="E16" s="29"/>
      <c r="F16" s="11"/>
      <c r="G16" s="11" t="str">
        <f aca="false">IF(D16=0,"—",E16/D16)</f>
        <v>—</v>
      </c>
      <c r="H16" s="30" t="str">
        <f aca="false">IF(E16="","",IF(H15="",E16,H15+E16))</f>
        <v/>
      </c>
      <c r="I16" s="14"/>
    </row>
    <row r="17" customFormat="false" ht="15" hidden="false" customHeight="false" outlineLevel="0" collapsed="false">
      <c r="A17" s="14"/>
      <c r="B17" s="7" t="s">
        <v>100</v>
      </c>
      <c r="C17" s="26"/>
      <c r="D17" s="28"/>
      <c r="E17" s="29"/>
      <c r="F17" s="11"/>
      <c r="G17" s="11" t="str">
        <f aca="false">IF(D17=0,"—",E17/D17)</f>
        <v>—</v>
      </c>
      <c r="H17" s="30" t="str">
        <f aca="false">IF(E17="","",IF(H16="",E17,H16+E17))</f>
        <v/>
      </c>
      <c r="I17" s="14"/>
    </row>
    <row r="18" customFormat="false" ht="15" hidden="false" customHeight="false" outlineLevel="0" collapsed="false">
      <c r="A18" s="14"/>
      <c r="B18" s="7" t="s">
        <v>101</v>
      </c>
      <c r="C18" s="26"/>
      <c r="D18" s="28"/>
      <c r="E18" s="29"/>
      <c r="F18" s="11"/>
      <c r="G18" s="11" t="str">
        <f aca="false">IF(D18=0,"—",E18/D18)</f>
        <v>—</v>
      </c>
      <c r="H18" s="30" t="str">
        <f aca="false">IF(E18="","",IF(H17="",E18,H17+E18))</f>
        <v/>
      </c>
      <c r="I18" s="14"/>
    </row>
    <row r="19" customFormat="false" ht="15" hidden="false" customHeight="false" outlineLevel="0" collapsed="false">
      <c r="A19" s="14"/>
      <c r="B19" s="7" t="s">
        <v>102</v>
      </c>
      <c r="C19" s="26"/>
      <c r="D19" s="28"/>
      <c r="E19" s="29"/>
      <c r="F19" s="11"/>
      <c r="G19" s="11" t="str">
        <f aca="false">IF(D19=0,"—",E19/D19)</f>
        <v>—</v>
      </c>
      <c r="H19" s="30" t="str">
        <f aca="false">IF(E19="","",IF(H18="",E19,H18+E19))</f>
        <v/>
      </c>
      <c r="I19" s="14"/>
    </row>
    <row r="20" customFormat="false" ht="15" hidden="false" customHeight="false" outlineLevel="0" collapsed="false">
      <c r="A20" s="14"/>
      <c r="B20" s="7" t="s">
        <v>103</v>
      </c>
      <c r="C20" s="26"/>
      <c r="D20" s="28"/>
      <c r="E20" s="29"/>
      <c r="F20" s="11"/>
      <c r="G20" s="11" t="str">
        <f aca="false">IF(D20=0,"—",E20/D20)</f>
        <v>—</v>
      </c>
      <c r="H20" s="30" t="str">
        <f aca="false">IF(E20="","",IF(H19="",E20,H19+E20))</f>
        <v/>
      </c>
      <c r="I20" s="14"/>
    </row>
    <row r="21" customFormat="false" ht="15" hidden="false" customHeight="false" outlineLevel="0" collapsed="false">
      <c r="A21" s="14"/>
      <c r="B21" s="7" t="s">
        <v>104</v>
      </c>
      <c r="C21" s="26"/>
      <c r="D21" s="28"/>
      <c r="E21" s="29"/>
      <c r="F21" s="11"/>
      <c r="G21" s="11" t="str">
        <f aca="false">IF(D21=0,"—",E21/D21)</f>
        <v>—</v>
      </c>
      <c r="H21" s="30" t="str">
        <f aca="false">IF(E21="","",IF(H20="",E21,H20+E21))</f>
        <v/>
      </c>
      <c r="I21" s="14"/>
    </row>
    <row r="22" customFormat="false" ht="15" hidden="false" customHeight="false" outlineLevel="0" collapsed="false">
      <c r="A22" s="14"/>
      <c r="B22" s="7" t="s">
        <v>105</v>
      </c>
      <c r="C22" s="26"/>
      <c r="D22" s="28"/>
      <c r="E22" s="29"/>
      <c r="F22" s="11"/>
      <c r="G22" s="11" t="str">
        <f aca="false">IF(D22=0,"—",E22/D22)</f>
        <v>—</v>
      </c>
      <c r="H22" s="30" t="str">
        <f aca="false">IF(E22="","",IF(H21="",E22,H21+E22))</f>
        <v/>
      </c>
      <c r="I22" s="14"/>
    </row>
    <row r="23" customFormat="false" ht="15" hidden="false" customHeight="false" outlineLevel="0" collapsed="false">
      <c r="A23" s="14"/>
      <c r="B23" s="7" t="s">
        <v>106</v>
      </c>
      <c r="C23" s="26"/>
      <c r="D23" s="28"/>
      <c r="E23" s="29"/>
      <c r="F23" s="11"/>
      <c r="G23" s="11" t="str">
        <f aca="false">IF(D23=0,"—",E23/D23)</f>
        <v>—</v>
      </c>
      <c r="H23" s="30" t="str">
        <f aca="false">IF(E23="","",IF(H22="",E23,H22+E23))</f>
        <v/>
      </c>
      <c r="I23" s="14"/>
    </row>
    <row r="24" customFormat="false" ht="15" hidden="false" customHeight="false" outlineLevel="0" collapsed="false">
      <c r="A24" s="14"/>
      <c r="B24" s="7" t="s">
        <v>107</v>
      </c>
      <c r="C24" s="26"/>
      <c r="D24" s="28"/>
      <c r="E24" s="29"/>
      <c r="F24" s="11"/>
      <c r="G24" s="11" t="str">
        <f aca="false">IF(D24=0,"—",E24/D24)</f>
        <v>—</v>
      </c>
      <c r="H24" s="30" t="str">
        <f aca="false">IF(E24="","",IF(H23="",E24,H23+E24))</f>
        <v/>
      </c>
      <c r="I24" s="14"/>
    </row>
    <row r="25" customFormat="false" ht="15" hidden="false" customHeight="false" outlineLevel="0" collapsed="false">
      <c r="A25" s="14"/>
      <c r="B25" s="7" t="s">
        <v>108</v>
      </c>
      <c r="C25" s="26"/>
      <c r="D25" s="28"/>
      <c r="E25" s="29"/>
      <c r="F25" s="11"/>
      <c r="G25" s="11" t="str">
        <f aca="false">IF(D25=0,"—",E25/D25)</f>
        <v>—</v>
      </c>
      <c r="H25" s="30" t="str">
        <f aca="false">IF(E25="","",IF(H24="",E25,H24+E25))</f>
        <v/>
      </c>
      <c r="I25" s="14"/>
    </row>
    <row r="26" customFormat="false" ht="15" hidden="false" customHeight="false" outlineLevel="0" collapsed="false">
      <c r="A26" s="14"/>
      <c r="B26" s="7" t="s">
        <v>109</v>
      </c>
      <c r="C26" s="26"/>
      <c r="D26" s="28"/>
      <c r="E26" s="29"/>
      <c r="F26" s="11"/>
      <c r="G26" s="11" t="str">
        <f aca="false">IF(D26=0,"—",E26/D26)</f>
        <v>—</v>
      </c>
      <c r="H26" s="30" t="str">
        <f aca="false">IF(E26="","",IF(H25="",E26,H25+E26))</f>
        <v/>
      </c>
      <c r="I26" s="14"/>
    </row>
    <row r="27" customFormat="false" ht="15" hidden="false" customHeight="false" outlineLevel="0" collapsed="false">
      <c r="A27" s="14"/>
      <c r="B27" s="7" t="s">
        <v>110</v>
      </c>
      <c r="C27" s="26"/>
      <c r="D27" s="28"/>
      <c r="E27" s="29"/>
      <c r="F27" s="11"/>
      <c r="G27" s="11" t="str">
        <f aca="false">IF(D27=0,"—",E27/D27)</f>
        <v>—</v>
      </c>
      <c r="H27" s="30" t="str">
        <f aca="false">IF(E27="","",IF(H26="",E27,H26+E27))</f>
        <v/>
      </c>
      <c r="I27" s="14"/>
    </row>
    <row r="28" customFormat="false" ht="15" hidden="false" customHeight="false" outlineLevel="0" collapsed="false">
      <c r="A28" s="14"/>
      <c r="B28" s="7" t="s">
        <v>111</v>
      </c>
      <c r="C28" s="26"/>
      <c r="D28" s="28"/>
      <c r="E28" s="29"/>
      <c r="F28" s="11"/>
      <c r="G28" s="11" t="str">
        <f aca="false">IF(D28=0,"—",E28/D28)</f>
        <v>—</v>
      </c>
      <c r="H28" s="30" t="str">
        <f aca="false">IF(E28="","",IF(H27="",E28,H27+E28))</f>
        <v/>
      </c>
      <c r="I28" s="14"/>
    </row>
    <row r="29" customFormat="false" ht="15" hidden="false" customHeight="false" outlineLevel="0" collapsed="false">
      <c r="A29" s="14"/>
      <c r="B29" s="7" t="s">
        <v>112</v>
      </c>
      <c r="C29" s="26"/>
      <c r="D29" s="28"/>
      <c r="E29" s="29"/>
      <c r="F29" s="11"/>
      <c r="G29" s="11" t="str">
        <f aca="false">IF(D29=0,"—",E29/D29)</f>
        <v>—</v>
      </c>
      <c r="H29" s="30" t="str">
        <f aca="false">IF(E29="","",IF(H28="",E29,H28+E29))</f>
        <v/>
      </c>
      <c r="I29" s="14"/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</row>
    <row r="32" customFormat="false" ht="19.4" hidden="false" customHeight="true" outlineLevel="0" collapsed="false">
      <c r="A32" s="14"/>
      <c r="B32" s="27" t="s">
        <v>113</v>
      </c>
      <c r="C32" s="27"/>
      <c r="D32" s="27"/>
      <c r="E32" s="27"/>
      <c r="F32" s="27"/>
      <c r="G32" s="27"/>
      <c r="H32" s="27"/>
      <c r="I32" s="14"/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</row>
    <row r="35" customFormat="false" ht="1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</row>
    <row r="37" customFormat="false" ht="1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</row>
    <row r="39" customFormat="false" ht="1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</row>
  </sheetData>
  <mergeCells count="3">
    <mergeCell ref="B2:H2"/>
    <mergeCell ref="B3:H3"/>
    <mergeCell ref="B32:H32"/>
  </mergeCells>
  <conditionalFormatting sqref="E6:E29">
    <cfRule type="cellIs" priority="2" operator="greaterThan" aboveAverage="0" equalAverage="0" bottom="0" percent="0" rank="0" text="" dxfId="6">
      <formula>0</formula>
    </cfRule>
    <cfRule type="cellIs" priority="3" operator="lessThan" aboveAverage="0" equalAverage="0" bottom="0" percent="0" rank="0" text="" dxfId="7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4748B"/>
    <pageSetUpPr fitToPage="false"/>
  </sheetPr>
  <dimension ref="A1:C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0"/>
  </cols>
  <sheetData>
    <row r="1" customFormat="false" ht="15" hidden="false" customHeight="false" outlineLevel="0" collapsed="false">
      <c r="A1" s="14"/>
      <c r="B1" s="14"/>
      <c r="C1" s="14"/>
    </row>
    <row r="2" customFormat="false" ht="17.35" hidden="false" customHeight="false" outlineLevel="0" collapsed="false">
      <c r="A2" s="14"/>
      <c r="B2" s="1" t="s">
        <v>114</v>
      </c>
      <c r="C2" s="14"/>
    </row>
    <row r="3" customFormat="false" ht="15" hidden="false" customHeight="false" outlineLevel="0" collapsed="false">
      <c r="A3" s="14"/>
      <c r="B3" s="2" t="s">
        <v>115</v>
      </c>
      <c r="C3" s="14"/>
    </row>
    <row r="4" customFormat="false" ht="15" hidden="false" customHeight="false" outlineLevel="0" collapsed="false">
      <c r="A4" s="14"/>
      <c r="B4" s="14"/>
      <c r="C4" s="14"/>
    </row>
    <row r="5" customFormat="false" ht="15" hidden="false" customHeight="false" outlineLevel="0" collapsed="false">
      <c r="A5" s="14"/>
      <c r="B5" s="31" t="s">
        <v>116</v>
      </c>
      <c r="C5" s="14"/>
    </row>
    <row r="6" customFormat="false" ht="15" hidden="false" customHeight="false" outlineLevel="0" collapsed="false">
      <c r="A6" s="14"/>
      <c r="B6" s="32" t="s">
        <v>117</v>
      </c>
      <c r="C6" s="14"/>
    </row>
    <row r="7" customFormat="false" ht="15" hidden="false" customHeight="false" outlineLevel="0" collapsed="false">
      <c r="A7" s="14"/>
      <c r="B7" s="32" t="s">
        <v>118</v>
      </c>
      <c r="C7" s="14"/>
    </row>
    <row r="8" customFormat="false" ht="15" hidden="false" customHeight="false" outlineLevel="0" collapsed="false">
      <c r="A8" s="14"/>
      <c r="B8" s="32" t="s">
        <v>119</v>
      </c>
      <c r="C8" s="14"/>
    </row>
    <row r="9" customFormat="false" ht="15" hidden="false" customHeight="false" outlineLevel="0" collapsed="false">
      <c r="A9" s="14"/>
      <c r="B9" s="32" t="s">
        <v>120</v>
      </c>
      <c r="C9" s="14"/>
    </row>
    <row r="10" customFormat="false" ht="15" hidden="false" customHeight="false" outlineLevel="0" collapsed="false">
      <c r="A10" s="14"/>
      <c r="B10" s="32"/>
      <c r="C10" s="14"/>
    </row>
    <row r="11" customFormat="false" ht="15" hidden="false" customHeight="false" outlineLevel="0" collapsed="false">
      <c r="A11" s="14"/>
      <c r="B11" s="31" t="s">
        <v>121</v>
      </c>
      <c r="C11" s="14"/>
    </row>
    <row r="12" customFormat="false" ht="15" hidden="false" customHeight="false" outlineLevel="0" collapsed="false">
      <c r="A12" s="14"/>
      <c r="B12" s="32" t="s">
        <v>122</v>
      </c>
      <c r="C12" s="14"/>
    </row>
    <row r="13" customFormat="false" ht="15" hidden="false" customHeight="false" outlineLevel="0" collapsed="false">
      <c r="A13" s="14"/>
      <c r="B13" s="32" t="s">
        <v>123</v>
      </c>
      <c r="C13" s="14"/>
    </row>
    <row r="14" customFormat="false" ht="15" hidden="false" customHeight="false" outlineLevel="0" collapsed="false">
      <c r="A14" s="14"/>
      <c r="B14" s="32" t="s">
        <v>124</v>
      </c>
      <c r="C14" s="14"/>
    </row>
    <row r="15" customFormat="false" ht="15" hidden="false" customHeight="false" outlineLevel="0" collapsed="false">
      <c r="A15" s="14"/>
      <c r="B15" s="32" t="s">
        <v>125</v>
      </c>
      <c r="C15" s="14"/>
    </row>
    <row r="16" customFormat="false" ht="15" hidden="false" customHeight="false" outlineLevel="0" collapsed="false">
      <c r="A16" s="14"/>
      <c r="B16" s="32" t="s">
        <v>126</v>
      </c>
      <c r="C16" s="14"/>
    </row>
    <row r="17" customFormat="false" ht="15" hidden="false" customHeight="false" outlineLevel="0" collapsed="false">
      <c r="A17" s="14"/>
      <c r="B17" s="32" t="s">
        <v>127</v>
      </c>
      <c r="C17" s="14"/>
    </row>
    <row r="18" customFormat="false" ht="15" hidden="false" customHeight="false" outlineLevel="0" collapsed="false">
      <c r="A18" s="14"/>
      <c r="B18" s="32" t="s">
        <v>128</v>
      </c>
      <c r="C18" s="14"/>
    </row>
    <row r="19" customFormat="false" ht="15" hidden="false" customHeight="false" outlineLevel="0" collapsed="false">
      <c r="A19" s="14"/>
      <c r="B19" s="32"/>
      <c r="C19" s="14"/>
    </row>
    <row r="20" customFormat="false" ht="15" hidden="false" customHeight="false" outlineLevel="0" collapsed="false">
      <c r="A20" s="14"/>
      <c r="B20" s="31" t="s">
        <v>129</v>
      </c>
      <c r="C20" s="14"/>
    </row>
    <row r="21" customFormat="false" ht="15" hidden="false" customHeight="false" outlineLevel="0" collapsed="false">
      <c r="A21" s="14"/>
      <c r="B21" s="32" t="s">
        <v>130</v>
      </c>
      <c r="C21" s="14"/>
    </row>
    <row r="22" customFormat="false" ht="15" hidden="false" customHeight="false" outlineLevel="0" collapsed="false">
      <c r="A22" s="14"/>
      <c r="B22" s="32" t="s">
        <v>131</v>
      </c>
      <c r="C22" s="14"/>
    </row>
    <row r="23" customFormat="false" ht="15" hidden="false" customHeight="false" outlineLevel="0" collapsed="false">
      <c r="A23" s="14"/>
      <c r="B23" s="32"/>
      <c r="C23" s="14"/>
    </row>
    <row r="24" customFormat="false" ht="15" hidden="false" customHeight="false" outlineLevel="0" collapsed="false">
      <c r="A24" s="14"/>
      <c r="B24" s="31" t="s">
        <v>132</v>
      </c>
      <c r="C24" s="14"/>
    </row>
    <row r="25" customFormat="false" ht="15" hidden="false" customHeight="false" outlineLevel="0" collapsed="false">
      <c r="A25" s="14"/>
      <c r="B25" s="32" t="s">
        <v>133</v>
      </c>
      <c r="C25" s="14"/>
    </row>
    <row r="26" customFormat="false" ht="15" hidden="false" customHeight="false" outlineLevel="0" collapsed="false">
      <c r="A26" s="14"/>
      <c r="B26" s="32" t="s">
        <v>134</v>
      </c>
      <c r="C26" s="14"/>
    </row>
    <row r="27" customFormat="false" ht="15" hidden="false" customHeight="false" outlineLevel="0" collapsed="false">
      <c r="A27" s="14"/>
      <c r="B27" s="32"/>
      <c r="C27" s="14"/>
    </row>
    <row r="28" customFormat="false" ht="15" hidden="false" customHeight="false" outlineLevel="0" collapsed="false">
      <c r="A28" s="14"/>
      <c r="B28" s="31" t="s">
        <v>135</v>
      </c>
      <c r="C28" s="14"/>
    </row>
    <row r="29" customFormat="false" ht="15" hidden="false" customHeight="false" outlineLevel="0" collapsed="false">
      <c r="A29" s="14"/>
      <c r="B29" s="32" t="s">
        <v>136</v>
      </c>
      <c r="C29" s="14"/>
    </row>
    <row r="30" customFormat="false" ht="15" hidden="false" customHeight="false" outlineLevel="0" collapsed="false">
      <c r="A30" s="14"/>
      <c r="B30" s="32" t="s">
        <v>137</v>
      </c>
      <c r="C30" s="14"/>
    </row>
    <row r="31" customFormat="false" ht="15" hidden="false" customHeight="false" outlineLevel="0" collapsed="false">
      <c r="A31" s="14"/>
      <c r="B31" s="32" t="s">
        <v>138</v>
      </c>
      <c r="C31" s="14"/>
    </row>
    <row r="32" customFormat="false" ht="15" hidden="false" customHeight="false" outlineLevel="0" collapsed="false">
      <c r="A32" s="14"/>
      <c r="B32" s="32" t="s">
        <v>139</v>
      </c>
      <c r="C32" s="14"/>
    </row>
    <row r="33" customFormat="false" ht="15" hidden="false" customHeight="false" outlineLevel="0" collapsed="false">
      <c r="A33" s="14"/>
      <c r="B33" s="14"/>
      <c r="C33" s="14"/>
    </row>
    <row r="34" customFormat="false" ht="15" hidden="false" customHeight="false" outlineLevel="0" collapsed="false">
      <c r="A34" s="14"/>
      <c r="B34" s="14"/>
      <c r="C34" s="1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2026-02-24T07:18:58Z</dcterms:created>
  <dc:creator>openpyxl</dc:creator>
  <dc:description/>
  <dc:language>en-US</dc:language>
  <cp:lastModifiedBy/>
  <dcterms:modified xsi:type="dcterms:W3CDTF">2026-02-24T07:18:59Z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